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2800"/>
  </bookViews>
  <sheets>
    <sheet name="Table_S1" sheetId="19" r:id="rId1"/>
    <sheet name="Table_S2" sheetId="14" r:id="rId2"/>
    <sheet name="Table_S3" sheetId="10" r:id="rId3"/>
    <sheet name="Table_S4" sheetId="7" r:id="rId4"/>
    <sheet name="Table_S5" sheetId="17" r:id="rId5"/>
    <sheet name="Table_S6" sheetId="12" r:id="rId6"/>
    <sheet name="Table_S7" sheetId="15" r:id="rId7"/>
    <sheet name="Table_S8" sheetId="20" r:id="rId8"/>
  </sheets>
  <externalReferences>
    <externalReference r:id="rId9"/>
    <externalReference r:id="rId10"/>
    <externalReference r:id="rId11"/>
  </externalReferences>
  <definedNames>
    <definedName name="_xlnm._FilterDatabase" localSheetId="0" hidden="1">Table_S1!$B$3:$L$22</definedName>
    <definedName name="asptkdir">'[1]Set-up'!#REF!</definedName>
    <definedName name="BASECASE">'[1]Set-up'!$C$15</definedName>
    <definedName name="CAPEX">#REF!</definedName>
    <definedName name="CAPEX100">#REF!</definedName>
    <definedName name="CAPEX200">[2]DCFROR!$M$5</definedName>
    <definedName name="CAPEX300">[2]DCFROR!$K$6</definedName>
    <definedName name="CAPEX400">[2]DCFROR!$K$7</definedName>
    <definedName name="CAPEX500">[2]DCFROR!$K$8</definedName>
    <definedName name="CAPEX600">[2]DCFROR!$K$9</definedName>
    <definedName name="CAPEX700">[2]DCFROR!$K$10</definedName>
    <definedName name="CAPEX800">[2]DCFROR!$K$11</definedName>
    <definedName name="CAPEX900">[2]DCFROR!$K$12</definedName>
    <definedName name="CAPEXnc">[1]DCFROR!$K$5</definedName>
    <definedName name="CAPEXpt">[2]DCFROR!$K$4</definedName>
    <definedName name="CASEID">'[1]Set-up'!$B$24</definedName>
    <definedName name="cc_per_gal">2.54^3*231</definedName>
    <definedName name="costyear">#REF!</definedName>
    <definedName name="E_Co">2824</definedName>
    <definedName name="E_Cu">4000</definedName>
    <definedName name="E_Fe">3125</definedName>
    <definedName name="E_Ni">1720</definedName>
    <definedName name="ETHMMGAL">[2]OPEX!$B$3</definedName>
    <definedName name="ETOHRATE">#REF!</definedName>
    <definedName name="FCI">[1]DCFROR!$B$4</definedName>
    <definedName name="ISBL">[1]DCFROR!$M$8</definedName>
    <definedName name="IX_CAP">'[1]Set-up'!$G$34</definedName>
    <definedName name="IX_CHEM">'[1]Set-up'!$G$35</definedName>
    <definedName name="IX_ELEC">'[1]Set-up'!$G$37</definedName>
    <definedName name="IX_LABOR">'[1]Set-up'!$G$36</definedName>
    <definedName name="k0_Co">272.3</definedName>
    <definedName name="k0_Cu">0</definedName>
    <definedName name="k0_Fe">3576</definedName>
    <definedName name="k0_Ni">59.91</definedName>
    <definedName name="kg_per_lb">0.4535924</definedName>
    <definedName name="LU_HEAT">'[1]Set-up'!$G$31</definedName>
    <definedName name="LU_MAT">'[1]Set-up'!$G$30</definedName>
    <definedName name="LU_SENS">'[2]Set-up'!$G$29</definedName>
    <definedName name="LU_SENS_2">'[3]Set-up'!$G$29</definedName>
    <definedName name="LU_WORK">'[1]Set-up'!$G$32</definedName>
    <definedName name="n_Co">0.25</definedName>
    <definedName name="n_Cu">1</definedName>
    <definedName name="n_Fe">0.9</definedName>
    <definedName name="n_Ni">1.3</definedName>
    <definedName name="OPHOURS">[2]OPEX!$B$7</definedName>
    <definedName name="TPI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19" l="1"/>
  <c r="E48" i="19"/>
  <c r="F48" i="19"/>
  <c r="G48" i="19"/>
  <c r="H48" i="19"/>
  <c r="I48" i="19"/>
  <c r="J48" i="19"/>
  <c r="K48" i="19"/>
  <c r="L48" i="19"/>
  <c r="C48" i="19"/>
  <c r="D47" i="19"/>
  <c r="E47" i="19"/>
  <c r="F47" i="19"/>
  <c r="G47" i="19"/>
  <c r="H47" i="19"/>
  <c r="I47" i="19"/>
  <c r="J47" i="19"/>
  <c r="K47" i="19"/>
  <c r="L47" i="19"/>
  <c r="C47" i="19"/>
  <c r="D45" i="19"/>
  <c r="E45" i="19"/>
  <c r="F45" i="19"/>
  <c r="G45" i="19"/>
  <c r="H45" i="19"/>
  <c r="I45" i="19"/>
  <c r="J45" i="19"/>
  <c r="K45" i="19"/>
  <c r="L45" i="19"/>
  <c r="C45" i="19"/>
  <c r="D44" i="19"/>
  <c r="E44" i="19"/>
  <c r="F44" i="19"/>
  <c r="G44" i="19"/>
  <c r="H44" i="19"/>
  <c r="I44" i="19"/>
  <c r="J44" i="19"/>
  <c r="K44" i="19"/>
  <c r="L44" i="19"/>
  <c r="C44" i="19"/>
  <c r="AQ53" i="17"/>
  <c r="AP53" i="17"/>
  <c r="AQ52" i="17"/>
  <c r="AP52" i="17"/>
  <c r="AQ51" i="17"/>
  <c r="AP51" i="17"/>
  <c r="AQ50" i="17"/>
  <c r="AP50" i="17"/>
  <c r="AQ49" i="17"/>
  <c r="AP49" i="17"/>
  <c r="AQ48" i="17"/>
  <c r="AP48" i="17"/>
  <c r="AQ47" i="17"/>
  <c r="AP47" i="17"/>
  <c r="AQ46" i="17"/>
  <c r="AP46" i="17"/>
  <c r="AQ45" i="17"/>
  <c r="AP45" i="17"/>
  <c r="AQ44" i="17"/>
  <c r="AP44" i="17"/>
  <c r="AQ43" i="17"/>
  <c r="AP43" i="17"/>
  <c r="AQ42" i="17"/>
  <c r="AP42" i="17"/>
  <c r="AQ41" i="17"/>
  <c r="AP41" i="17"/>
  <c r="AQ40" i="17"/>
  <c r="AP40" i="17"/>
  <c r="AQ39" i="17"/>
  <c r="AP39" i="17"/>
  <c r="AQ38" i="17"/>
  <c r="AP38" i="17"/>
  <c r="AQ37" i="17"/>
  <c r="AP37" i="17"/>
  <c r="AQ36" i="17"/>
  <c r="AP36" i="17"/>
  <c r="AQ35" i="17"/>
  <c r="AP35" i="17"/>
  <c r="AQ34" i="17"/>
  <c r="AP34" i="17"/>
  <c r="AQ33" i="17"/>
  <c r="AP33" i="17"/>
  <c r="AQ32" i="17"/>
  <c r="AP32" i="17"/>
  <c r="AQ31" i="17"/>
  <c r="AP31" i="17"/>
  <c r="AQ30" i="17"/>
  <c r="AP30" i="17"/>
  <c r="AQ29" i="17"/>
  <c r="AP29" i="17"/>
  <c r="AQ28" i="17"/>
  <c r="AP28" i="17"/>
  <c r="AQ27" i="17"/>
  <c r="AP27" i="17"/>
  <c r="AQ26" i="17"/>
  <c r="AP26" i="17"/>
  <c r="AQ25" i="17"/>
  <c r="AP25" i="17"/>
  <c r="AQ24" i="17"/>
  <c r="AP24" i="17"/>
  <c r="AQ23" i="17"/>
  <c r="AP23" i="17"/>
  <c r="AQ22" i="17"/>
  <c r="AP22" i="17"/>
  <c r="AQ21" i="17"/>
  <c r="AP21" i="17"/>
  <c r="AQ20" i="17"/>
  <c r="AP20" i="17"/>
  <c r="AQ19" i="17"/>
  <c r="AP19" i="17"/>
  <c r="AQ18" i="17"/>
  <c r="AP18" i="17"/>
  <c r="AQ17" i="17"/>
  <c r="AP17" i="17"/>
  <c r="AQ16" i="17"/>
  <c r="AP16" i="17"/>
  <c r="AQ15" i="17"/>
  <c r="AP15" i="17"/>
  <c r="AQ14" i="17"/>
  <c r="AP14" i="17"/>
  <c r="AQ13" i="17"/>
  <c r="AP13" i="17"/>
  <c r="AQ12" i="17"/>
  <c r="AP12" i="17"/>
  <c r="AQ10" i="17"/>
  <c r="AP10" i="17"/>
  <c r="AQ9" i="17"/>
  <c r="AP9" i="17"/>
  <c r="AQ7" i="17"/>
  <c r="AP7" i="17"/>
  <c r="AQ6" i="17"/>
  <c r="AP6" i="17"/>
  <c r="E8" i="7"/>
  <c r="G8" i="15"/>
  <c r="E12" i="7"/>
  <c r="G12" i="15"/>
  <c r="E13" i="7"/>
  <c r="G13" i="15"/>
  <c r="E14" i="7"/>
  <c r="G14" i="15"/>
  <c r="E15" i="7"/>
  <c r="G15" i="15"/>
  <c r="E16" i="7"/>
  <c r="G16" i="15"/>
  <c r="E17" i="7"/>
  <c r="G17" i="15"/>
  <c r="E18" i="7"/>
  <c r="G18" i="15"/>
  <c r="E19" i="7"/>
  <c r="G19" i="15"/>
  <c r="E20" i="7"/>
  <c r="G20" i="15"/>
  <c r="E21" i="7"/>
  <c r="G21" i="15"/>
  <c r="E22" i="7"/>
  <c r="G22" i="15"/>
  <c r="E23" i="7"/>
  <c r="G23" i="15"/>
  <c r="E24" i="7"/>
  <c r="G24" i="15"/>
  <c r="E25" i="7"/>
  <c r="G25" i="15"/>
  <c r="E26" i="7"/>
  <c r="G26" i="15"/>
  <c r="E27" i="7"/>
  <c r="G27" i="15"/>
  <c r="E28" i="7"/>
  <c r="G28" i="15"/>
  <c r="E29" i="7"/>
  <c r="G29" i="15"/>
  <c r="E30" i="7"/>
  <c r="G30" i="15"/>
  <c r="E31" i="7"/>
  <c r="G31" i="15"/>
  <c r="E32" i="7"/>
  <c r="G32" i="15"/>
  <c r="E33" i="7"/>
  <c r="G33" i="15"/>
  <c r="E34" i="7"/>
  <c r="G34" i="15"/>
  <c r="E35" i="7"/>
  <c r="G35" i="15"/>
  <c r="E36" i="7"/>
  <c r="G36" i="15"/>
  <c r="E37" i="7"/>
  <c r="G37" i="15"/>
  <c r="E38" i="7"/>
  <c r="G38" i="15"/>
  <c r="E39" i="7"/>
  <c r="G39" i="15"/>
  <c r="E40" i="7"/>
  <c r="G40" i="15"/>
  <c r="E41" i="7"/>
  <c r="G41" i="15"/>
  <c r="E42" i="7"/>
  <c r="G42" i="15"/>
  <c r="E43" i="7"/>
  <c r="G43" i="15"/>
  <c r="E44" i="7"/>
  <c r="G44" i="15"/>
  <c r="E45" i="7"/>
  <c r="G45" i="15"/>
  <c r="E46" i="7"/>
  <c r="G46" i="15"/>
  <c r="E47" i="7"/>
  <c r="G47" i="15"/>
  <c r="E48" i="7"/>
  <c r="G48" i="15"/>
  <c r="E49" i="7"/>
  <c r="G49" i="15"/>
  <c r="E11" i="7"/>
  <c r="G11" i="15"/>
  <c r="E10" i="7"/>
  <c r="G10" i="15"/>
  <c r="E9" i="7"/>
  <c r="G9" i="15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8" i="7"/>
  <c r="E5" i="15"/>
  <c r="G5" i="15"/>
  <c r="F5" i="15"/>
  <c r="H5" i="15"/>
  <c r="E6" i="15"/>
  <c r="G6" i="15"/>
  <c r="F6" i="15"/>
  <c r="H6" i="15"/>
  <c r="E7" i="15"/>
  <c r="G7" i="15"/>
  <c r="F7" i="15"/>
  <c r="H7" i="15"/>
  <c r="E4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F4" i="15"/>
  <c r="H4" i="15"/>
  <c r="G4" i="15"/>
  <c r="E5" i="14"/>
  <c r="F5" i="14"/>
  <c r="E6" i="14"/>
  <c r="F6" i="14"/>
  <c r="E7" i="14"/>
  <c r="F7" i="14"/>
  <c r="E8" i="14"/>
  <c r="F8" i="14"/>
  <c r="E9" i="14"/>
  <c r="F9" i="14"/>
  <c r="F4" i="14"/>
  <c r="E4" i="14"/>
  <c r="E5" i="7"/>
  <c r="F5" i="7"/>
  <c r="E6" i="7"/>
  <c r="F6" i="7"/>
  <c r="E7" i="7"/>
  <c r="F7" i="7"/>
  <c r="F4" i="7"/>
  <c r="E4" i="7"/>
</calcChain>
</file>

<file path=xl/sharedStrings.xml><?xml version="1.0" encoding="utf-8"?>
<sst xmlns="http://schemas.openxmlformats.org/spreadsheetml/2006/main" count="262" uniqueCount="121">
  <si>
    <t>Stdev</t>
  </si>
  <si>
    <t>Rep 1</t>
  </si>
  <si>
    <t>Rep 2</t>
  </si>
  <si>
    <t>Glucose (mgCOD/L)</t>
  </si>
  <si>
    <t>COD (mgCOD/mg)</t>
  </si>
  <si>
    <t>Xylose (mgCOD/L)</t>
  </si>
  <si>
    <t>Pyruvate  (mgCOD/L)</t>
  </si>
  <si>
    <t>Xylitol  (mgCOD/L)</t>
  </si>
  <si>
    <t>Succinate  (mgCOD/L)</t>
  </si>
  <si>
    <t>Lactate  (mgCOD/L)</t>
  </si>
  <si>
    <t>Glycerol  (mgCOD/L)</t>
  </si>
  <si>
    <t>Formate  (mgCOD/L)</t>
  </si>
  <si>
    <t>Acetate  (mgCOD/L)</t>
  </si>
  <si>
    <t>Butyrate  (mgCOD/L)</t>
  </si>
  <si>
    <t>Hexanoate  (mgCOD/L)</t>
  </si>
  <si>
    <t>Octanoate  (mgCOD/L)</t>
  </si>
  <si>
    <t>Avg</t>
  </si>
  <si>
    <t>Other Soluble Carbohydrates (mgCOD/L)</t>
  </si>
  <si>
    <t>Propionate (mgCOD/L)</t>
  </si>
  <si>
    <t>Valerate (mgCOD/L)</t>
  </si>
  <si>
    <t>Ethanol</t>
  </si>
  <si>
    <t>Heptanoate (mgCOD/L)</t>
  </si>
  <si>
    <t>Ethanol (mgCOD/L)</t>
  </si>
  <si>
    <t>Acetamide (mgCOD/L)</t>
  </si>
  <si>
    <t>Other Measured Organics</t>
  </si>
  <si>
    <t>Other Soluble Carbohydrates</t>
  </si>
  <si>
    <t>Xylose</t>
  </si>
  <si>
    <t>Octanoate (C8)</t>
  </si>
  <si>
    <t>Heptanoate (C7)</t>
  </si>
  <si>
    <t>Hexanoate (C6)</t>
  </si>
  <si>
    <t>Valerate (C5)</t>
  </si>
  <si>
    <t>Butyrate (C4)</t>
  </si>
  <si>
    <t>Propanoate (C3)</t>
  </si>
  <si>
    <t>Acetate (C2)</t>
  </si>
  <si>
    <t>Glycerol</t>
  </si>
  <si>
    <t>Rep1</t>
  </si>
  <si>
    <t>Rep2</t>
  </si>
  <si>
    <t>Rep3</t>
  </si>
  <si>
    <t>Total Soluble Carbohydrates (mgCOD/L)</t>
  </si>
  <si>
    <t>Total Soluble Carbohydrates (mg/L)</t>
  </si>
  <si>
    <t>FermentedHydrolysate_Batch1_Rep1</t>
  </si>
  <si>
    <t>FermentedHydrolysate_Batch1_Rep2</t>
  </si>
  <si>
    <t>FermentedHydrolysate_Batch1_Rep3</t>
  </si>
  <si>
    <t>FermentedHydrolysate_Batch2_Rep1</t>
  </si>
  <si>
    <t>FermentedHydrolysate_Batch2_Rep2</t>
  </si>
  <si>
    <t>FermentedHydrolysate_Batch2_Rep3</t>
  </si>
  <si>
    <t>Rep 3</t>
  </si>
  <si>
    <t>Propanoic acid, 2-methyl (mgCOD/L)</t>
  </si>
  <si>
    <t>Butanoic acid, 3-methyl (mgCOD/L)</t>
  </si>
  <si>
    <t>Pentanoic acid, 4-methyl (mgCOD/L)</t>
  </si>
  <si>
    <t>Total HPLC GC-MS Quantified COD (mgCOD/L)</t>
  </si>
  <si>
    <t>Total Soluble Proteins (mg/L)</t>
  </si>
  <si>
    <t>Total Soluble Proteins (mg COD/L)</t>
  </si>
  <si>
    <t>Sample ID</t>
  </si>
  <si>
    <t>Total</t>
  </si>
  <si>
    <t>Unknown COD</t>
  </si>
  <si>
    <t>Unknown COD (mgCOD/L)</t>
  </si>
  <si>
    <t>Reac. Time(Hrs)</t>
  </si>
  <si>
    <t>Glucose(g/L)</t>
  </si>
  <si>
    <t>Xylose(g/L)</t>
  </si>
  <si>
    <t>Pyruvate(g/L)</t>
  </si>
  <si>
    <t>Xylitol(g/L)</t>
  </si>
  <si>
    <t>Succinate(g/L)</t>
  </si>
  <si>
    <t>Lactate(g/L)</t>
  </si>
  <si>
    <t>Glycerol(g/L)</t>
  </si>
  <si>
    <t>Formate(g/L)</t>
  </si>
  <si>
    <t>Acetate(g/L)</t>
  </si>
  <si>
    <t>Ethanol(g/L)</t>
  </si>
  <si>
    <t>Batch1</t>
  </si>
  <si>
    <t>Batch</t>
  </si>
  <si>
    <t>Batch2</t>
  </si>
  <si>
    <t>stdev</t>
  </si>
  <si>
    <t>avg</t>
  </si>
  <si>
    <t>Hydorlysate</t>
  </si>
  <si>
    <t>Hydrolysate</t>
  </si>
  <si>
    <t>Fermented Hydrolsate</t>
  </si>
  <si>
    <t>Fermented Hydrolysate</t>
  </si>
  <si>
    <t>Glucose(mgCOD/L)</t>
  </si>
  <si>
    <t>Xylose(mgCOD/L)</t>
  </si>
  <si>
    <t>Pyruvate(mgCOD/L)</t>
  </si>
  <si>
    <t>Xylitol(mgCOD/L)</t>
  </si>
  <si>
    <t>Succinate(mgCOD/L)</t>
  </si>
  <si>
    <t>Lactate(mgCOD/L)</t>
  </si>
  <si>
    <t>Glycerol(mgCOD/L)</t>
  </si>
  <si>
    <t>Acetate(mgCOD/L)</t>
  </si>
  <si>
    <t>Ethanol(mgCOD/L)</t>
  </si>
  <si>
    <t>Formate(mgCOD/L)</t>
  </si>
  <si>
    <t>Stillage_Batch1_Rep1</t>
  </si>
  <si>
    <t>Stillage_Batch1_Rep2</t>
  </si>
  <si>
    <t>Stillage_Batch2_Rep1</t>
  </si>
  <si>
    <t>Stillage_Batch2_Rep2</t>
  </si>
  <si>
    <t>Stillage</t>
  </si>
  <si>
    <t>Stillage_Combined</t>
  </si>
  <si>
    <t>Concentration (g/L)</t>
  </si>
  <si>
    <t>Concentration mgCOD/L)</t>
  </si>
  <si>
    <r>
      <t>Table S1. Results from two fermentations of switchgrass hydrolysate with S</t>
    </r>
    <r>
      <rPr>
        <i/>
        <sz val="14"/>
        <rFont val="Arial"/>
      </rPr>
      <t>accharomyces cerevisiae</t>
    </r>
    <r>
      <rPr>
        <sz val="14"/>
        <rFont val="Arial"/>
      </rPr>
      <t xml:space="preserve"> Y128</t>
    </r>
  </si>
  <si>
    <t>Soluble COD (mg/L)</t>
  </si>
  <si>
    <t>Table S3. Summary of organic components in switchgrass stillage and the mixed culture fermentation reactor</t>
  </si>
  <si>
    <t>Soluble COD (mgCOD/L)</t>
  </si>
  <si>
    <t>Table S6. Total soluble carbohydrates measured in stillage and mixed culture fermentation reactor with the anthrone method</t>
  </si>
  <si>
    <t>Table S7. Total soluble proteins in stillage and mixed culture fermentation reactor measured with the BCA assay</t>
  </si>
  <si>
    <t>Vanillamide</t>
  </si>
  <si>
    <t>4-hydroxybenzyl alcohol</t>
  </si>
  <si>
    <t>Syringamide</t>
  </si>
  <si>
    <t>Coumaryl amide</t>
  </si>
  <si>
    <t>4-hydroxybenzoic acid</t>
  </si>
  <si>
    <t>Feruloyl amide</t>
  </si>
  <si>
    <t>Vanillic acid</t>
  </si>
  <si>
    <t>p-Coumaric acid</t>
  </si>
  <si>
    <t>Ferulic acid</t>
  </si>
  <si>
    <t>Benzoic acid</t>
  </si>
  <si>
    <t>Sample</t>
  </si>
  <si>
    <t>Concentration (µg COD/L)</t>
  </si>
  <si>
    <t>S1_Avg</t>
  </si>
  <si>
    <t>S1_stdev</t>
  </si>
  <si>
    <t>S2_avg</t>
  </si>
  <si>
    <t>S2_stdev</t>
  </si>
  <si>
    <t>Table S8. Summary of aromatic compounds in stillage</t>
  </si>
  <si>
    <t>Table S5. Components in stillage and mixed culture fermentation reactor samples measured by GC-MS and HPLC analyses</t>
  </si>
  <si>
    <t>Table S4. TotalsSoluble COD in switchgrass stillage and mixed culture fermentation reactor.</t>
  </si>
  <si>
    <t>Table S2. Soluble COD results for fermented switchgrass hydrolysate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</si>
</sst>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00"/>
    <numFmt numFmtId="166" formatCode="0.0"/>
    <numFmt numFmtId="167" formatCode="#,##0.0"/>
    <numFmt numFmtId="168" formatCode="[$-F400]h:mm:ss\ AM/PM"/>
    <numFmt numFmtId="169" formatCode="General_)"/>
  </numFmts>
  <fonts count="12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  <font>
      <b/>
      <sz val="11"/>
      <color theme="1"/>
      <name val="Calibri"/>
      <family val="2"/>
      <scheme val="minor"/>
    </font>
    <font>
      <sz val="10"/>
      <name val="Courier"/>
    </font>
    <font>
      <sz val="14"/>
      <name val="Arial"/>
    </font>
    <font>
      <i/>
      <sz val="14"/>
      <name val="Arial"/>
    </font>
    <font>
      <b/>
      <sz val="14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Down="1"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10">
    <xf numFmtId="0" fontId="0" fillId="0" borderId="1"/>
    <xf numFmtId="0" fontId="4" fillId="0" borderId="0"/>
    <xf numFmtId="9" fontId="3" fillId="0" borderId="1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/>
    <xf numFmtId="43" fontId="3" fillId="0" borderId="0" applyFont="0" applyFill="0" applyBorder="0" applyAlignment="0" applyProtection="0"/>
    <xf numFmtId="168" fontId="3" fillId="0" borderId="0"/>
    <xf numFmtId="0" fontId="1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" fillId="0" borderId="0"/>
    <xf numFmtId="168" fontId="4" fillId="0" borderId="0"/>
    <xf numFmtId="169" fontId="8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9" fontId="8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0" borderId="1" applyNumberFormat="0" applyFill="0" applyBorder="0" applyAlignment="0" applyProtection="0"/>
  </cellStyleXfs>
  <cellXfs count="85">
    <xf numFmtId="0" fontId="0" fillId="0" borderId="1" xfId="0"/>
    <xf numFmtId="0" fontId="0" fillId="0" borderId="2" xfId="0" applyBorder="1"/>
    <xf numFmtId="0" fontId="0" fillId="0" borderId="0" xfId="0" applyBorder="1"/>
    <xf numFmtId="3" fontId="0" fillId="0" borderId="2" xfId="0" applyNumberFormat="1" applyBorder="1" applyAlignment="1">
      <alignment horizontal="center"/>
    </xf>
    <xf numFmtId="0" fontId="0" fillId="0" borderId="2" xfId="0" applyFill="1" applyBorder="1"/>
    <xf numFmtId="3" fontId="0" fillId="0" borderId="4" xfId="0" applyNumberFormat="1" applyBorder="1" applyAlignment="1">
      <alignment horizontal="center"/>
    </xf>
    <xf numFmtId="3" fontId="0" fillId="0" borderId="1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/>
    <xf numFmtId="3" fontId="0" fillId="0" borderId="1" xfId="0" applyNumberFormat="1"/>
    <xf numFmtId="0" fontId="0" fillId="0" borderId="4" xfId="0" applyBorder="1"/>
    <xf numFmtId="3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3" fontId="0" fillId="0" borderId="1" xfId="0" applyNumberFormat="1"/>
    <xf numFmtId="3" fontId="0" fillId="0" borderId="2" xfId="0" applyNumberFormat="1" applyFill="1" applyBorder="1" applyAlignment="1">
      <alignment horizontal="center"/>
    </xf>
    <xf numFmtId="0" fontId="0" fillId="0" borderId="1" xfId="0" applyFill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/>
    <xf numFmtId="0" fontId="7" fillId="0" borderId="0" xfId="0" applyFont="1" applyBorder="1" applyAlignment="1"/>
    <xf numFmtId="166" fontId="0" fillId="0" borderId="4" xfId="0" applyNumberFormat="1" applyFill="1" applyBorder="1"/>
    <xf numFmtId="0" fontId="2" fillId="0" borderId="2" xfId="0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2" fillId="0" borderId="1" xfId="0" applyFont="1"/>
    <xf numFmtId="0" fontId="0" fillId="0" borderId="1" xfId="0" applyAlignment="1">
      <alignment horizontal="center"/>
    </xf>
    <xf numFmtId="0" fontId="0" fillId="0" borderId="1" xfId="0" applyAlignment="1"/>
    <xf numFmtId="165" fontId="2" fillId="0" borderId="2" xfId="0" applyNumberFormat="1" applyFont="1" applyBorder="1" applyAlignment="1">
      <alignment horizontal="center"/>
    </xf>
    <xf numFmtId="9" fontId="0" fillId="0" borderId="1" xfId="2" applyFont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2" fillId="0" borderId="2" xfId="0" applyFont="1" applyBorder="1"/>
    <xf numFmtId="3" fontId="0" fillId="0" borderId="2" xfId="0" applyNumberFormat="1" applyBorder="1"/>
    <xf numFmtId="0" fontId="2" fillId="0" borderId="8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2" fillId="0" borderId="4" xfId="0" applyFont="1" applyBorder="1"/>
    <xf numFmtId="167" fontId="0" fillId="0" borderId="4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/>
    <xf numFmtId="0" fontId="7" fillId="0" borderId="1" xfId="0" applyFont="1"/>
    <xf numFmtId="0" fontId="0" fillId="0" borderId="1" xfId="0"/>
    <xf numFmtId="11" fontId="0" fillId="0" borderId="1" xfId="0" applyNumberFormat="1"/>
    <xf numFmtId="167" fontId="0" fillId="0" borderId="1" xfId="0" applyNumberFormat="1" applyAlignment="1">
      <alignment horizontal="center"/>
    </xf>
    <xf numFmtId="4" fontId="0" fillId="0" borderId="1" xfId="0" applyNumberFormat="1" applyAlignment="1">
      <alignment horizontal="center"/>
    </xf>
    <xf numFmtId="0" fontId="9" fillId="0" borderId="1" xfId="0" applyFont="1"/>
    <xf numFmtId="0" fontId="9" fillId="0" borderId="0" xfId="0" applyFont="1" applyBorder="1" applyAlignment="1">
      <alignment horizontal="left"/>
    </xf>
    <xf numFmtId="0" fontId="2" fillId="0" borderId="11" xfId="0" applyFont="1" applyBorder="1" applyAlignment="1"/>
    <xf numFmtId="0" fontId="2" fillId="0" borderId="9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/>
    <xf numFmtId="0" fontId="2" fillId="0" borderId="13" xfId="0" applyFont="1" applyBorder="1" applyAlignment="1"/>
    <xf numFmtId="0" fontId="2" fillId="0" borderId="10" xfId="0" applyFont="1" applyBorder="1" applyAlignment="1"/>
    <xf numFmtId="0" fontId="0" fillId="0" borderId="5" xfId="0" applyBorder="1" applyAlignment="1"/>
    <xf numFmtId="0" fontId="0" fillId="0" borderId="3" xfId="0" applyBorder="1" applyAlignment="1"/>
    <xf numFmtId="0" fontId="2" fillId="0" borderId="2" xfId="0" applyFont="1" applyBorder="1" applyAlignment="1"/>
    <xf numFmtId="0" fontId="0" fillId="0" borderId="15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9" fillId="0" borderId="14" xfId="0" applyFont="1" applyBorder="1" applyAlignment="1"/>
    <xf numFmtId="0" fontId="9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2" fontId="2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310">
    <cellStyle name="Comma 2" xfId="221"/>
    <cellStyle name="Comma 2 2" xfId="225"/>
    <cellStyle name="Comma 3" xfId="226"/>
    <cellStyle name="Currency 2" xfId="218"/>
    <cellStyle name="Currency 3" xfId="22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Normal" xfId="0" builtinId="0"/>
    <cellStyle name="Normal 10" xfId="227"/>
    <cellStyle name="Normal 10 2" xfId="228"/>
    <cellStyle name="Normal 11" xfId="229"/>
    <cellStyle name="Normal 12" xfId="230"/>
    <cellStyle name="Normal 12 2" xfId="231"/>
    <cellStyle name="Normal 13" xfId="232"/>
    <cellStyle name="Normal 13 2" xfId="233"/>
    <cellStyle name="Normal 14" xfId="234"/>
    <cellStyle name="Normal 14 2" xfId="235"/>
    <cellStyle name="Normal 15" xfId="236"/>
    <cellStyle name="Normal 15 2" xfId="237"/>
    <cellStyle name="Normal 16" xfId="238"/>
    <cellStyle name="Normal 16 2" xfId="239"/>
    <cellStyle name="Normal 17" xfId="240"/>
    <cellStyle name="Normal 17 2" xfId="241"/>
    <cellStyle name="Normal 18" xfId="242"/>
    <cellStyle name="Normal 18 2" xfId="243"/>
    <cellStyle name="Normal 19" xfId="244"/>
    <cellStyle name="Normal 19 2" xfId="245"/>
    <cellStyle name="Normal 2" xfId="1"/>
    <cellStyle name="Normal 2 2" xfId="246"/>
    <cellStyle name="Normal 20" xfId="247"/>
    <cellStyle name="Normal 20 2" xfId="248"/>
    <cellStyle name="Normal 20 2 2" xfId="249"/>
    <cellStyle name="Normal 20 3" xfId="250"/>
    <cellStyle name="Normal 21" xfId="251"/>
    <cellStyle name="Normal 3" xfId="222"/>
    <cellStyle name="Normal 4" xfId="220"/>
    <cellStyle name="Normal 4 2" xfId="252"/>
    <cellStyle name="Normal 5" xfId="223"/>
    <cellStyle name="Normal 6" xfId="253"/>
    <cellStyle name="Normal 6 2" xfId="254"/>
    <cellStyle name="Normal 7" xfId="255"/>
    <cellStyle name="Normal 7 2" xfId="256"/>
    <cellStyle name="Normal 8" xfId="257"/>
    <cellStyle name="Normal 8 2" xfId="258"/>
    <cellStyle name="Normal 8 2 2" xfId="259"/>
    <cellStyle name="Normal 8 3" xfId="260"/>
    <cellStyle name="Normal 9" xfId="261"/>
    <cellStyle name="Normal 9 2" xfId="262"/>
    <cellStyle name="Percent" xfId="2" builtinId="5"/>
    <cellStyle name="Percent 2" xfId="3"/>
    <cellStyle name="Percent 2 2" xfId="219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externalLink" Target="externalLinks/externalLink1.xml"/><Relationship Id="rId10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carborough/Desktop/Paper1_16S/TEA_Working/Hexan-Oct_TEA_Spreadsheet_KO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carborough/Desktop/Paper1_16S/TEA_Working/Hexan-Oct_TEA_Spreadsheet_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carborough/Desktop/Paper1_16S/TEA_Working/Hexan-Oct_TEA_Spread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t-up"/>
      <sheetName val="Summary"/>
      <sheetName val="CB_DATA_"/>
      <sheetName val="OPEX"/>
      <sheetName val="CAPEX"/>
      <sheetName val="DCFROR"/>
      <sheetName val="Operating Summaries"/>
      <sheetName val="aspen"/>
      <sheetName val="Cost Breakdown"/>
      <sheetName val="Energy Bal"/>
      <sheetName val="aspen2"/>
      <sheetName val="aspenqw"/>
      <sheetName val="SUGAR"/>
      <sheetName val="INDICES"/>
      <sheetName val="PFD tables"/>
      <sheetName val="Sheet1"/>
    </sheetNames>
    <sheetDataSet>
      <sheetData sheetId="0">
        <row r="15">
          <cell r="C15" t="str">
            <v>DW1102A-RC16</v>
          </cell>
        </row>
        <row r="24">
          <cell r="B24" t="str">
            <v>DW1102A</v>
          </cell>
        </row>
        <row r="30">
          <cell r="G30" t="str">
            <v>aspen2!B9:HT420</v>
          </cell>
        </row>
        <row r="31">
          <cell r="G31" t="str">
            <v>aspenqw!B7:D154</v>
          </cell>
        </row>
        <row r="32">
          <cell r="G32" t="str">
            <v>aspenqw!F7:H274</v>
          </cell>
        </row>
        <row r="34">
          <cell r="G34" t="str">
            <v>INDICES!b14:e39</v>
          </cell>
        </row>
        <row r="35">
          <cell r="G35" t="str">
            <v>INDICES!b56:e87</v>
          </cell>
        </row>
        <row r="36">
          <cell r="G36" t="str">
            <v>INDICES!b108:e139</v>
          </cell>
        </row>
        <row r="37">
          <cell r="G37" t="str">
            <v>INDICES!q5:r13</v>
          </cell>
        </row>
      </sheetData>
      <sheetData sheetId="1"/>
      <sheetData sheetId="2" refreshError="1"/>
      <sheetData sheetId="3">
        <row r="2">
          <cell r="B2">
            <v>21672.409500000002</v>
          </cell>
        </row>
      </sheetData>
      <sheetData sheetId="4"/>
      <sheetData sheetId="5"/>
      <sheetData sheetId="6">
        <row r="3">
          <cell r="D3">
            <v>0.19999999903999999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t-up"/>
      <sheetName val="Summary"/>
      <sheetName val="CB_DATA_"/>
      <sheetName val="OPEX"/>
      <sheetName val="CAPEX"/>
      <sheetName val="DCFROR"/>
      <sheetName val="Operating Summaries"/>
      <sheetName val="aspen"/>
      <sheetName val="Cost Breakdown"/>
      <sheetName val="Energy Bal"/>
      <sheetName val="aspen2"/>
      <sheetName val="aspenqw"/>
      <sheetName val="SUGAR"/>
      <sheetName val="INDICES"/>
      <sheetName val="PFD tables"/>
      <sheetName val="Sheet1"/>
    </sheetNames>
    <sheetDataSet>
      <sheetData sheetId="0">
        <row r="29">
          <cell r="G29" t="str">
            <v>aspen!C7:E617</v>
          </cell>
        </row>
      </sheetData>
      <sheetData sheetId="1"/>
      <sheetData sheetId="2" refreshError="1"/>
      <sheetData sheetId="3">
        <row r="3">
          <cell r="B3">
            <v>61.025930892978643</v>
          </cell>
        </row>
        <row r="7">
          <cell r="B7">
            <v>8410</v>
          </cell>
        </row>
      </sheetData>
      <sheetData sheetId="4" refreshError="1"/>
      <sheetData sheetId="5">
        <row r="4">
          <cell r="K4">
            <v>29917972.619924061</v>
          </cell>
        </row>
        <row r="5">
          <cell r="M5">
            <v>32957195.109581057</v>
          </cell>
        </row>
        <row r="6">
          <cell r="K6">
            <v>31269717.12916977</v>
          </cell>
        </row>
        <row r="7">
          <cell r="K7">
            <v>18736264.417740807</v>
          </cell>
        </row>
        <row r="8">
          <cell r="K8">
            <v>22317746.4752075</v>
          </cell>
        </row>
        <row r="9">
          <cell r="K9">
            <v>60193106.094881482</v>
          </cell>
        </row>
        <row r="10">
          <cell r="K10">
            <v>4952924.785068322</v>
          </cell>
        </row>
        <row r="11">
          <cell r="K11">
            <v>65811126.923758835</v>
          </cell>
        </row>
        <row r="12">
          <cell r="K12">
            <v>6878810.6795808561</v>
          </cell>
        </row>
      </sheetData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t-up"/>
      <sheetName val="Summary"/>
      <sheetName val="CB_DATA_"/>
      <sheetName val="OPEX"/>
      <sheetName val="CAPEX"/>
      <sheetName val="DCFROR"/>
      <sheetName val="Operating Summaries"/>
      <sheetName val="aspen"/>
      <sheetName val="Cost Breakdown"/>
      <sheetName val="Energy Bal"/>
      <sheetName val="aspen2"/>
      <sheetName val="aspenqw"/>
      <sheetName val="SUGAR"/>
      <sheetName val="INDICES"/>
      <sheetName val="PFD tables"/>
    </sheetNames>
    <sheetDataSet>
      <sheetData sheetId="0">
        <row r="29">
          <cell r="G29" t="str">
            <v>aspen!C7:E617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I9" sqref="I9"/>
    </sheetView>
  </sheetViews>
  <sheetFormatPr baseColWidth="10" defaultRowHeight="12" x14ac:dyDescent="0"/>
  <cols>
    <col min="1" max="1" width="17.83203125" style="47" bestFit="1" customWidth="1"/>
  </cols>
  <sheetData>
    <row r="1" spans="1:12" ht="17">
      <c r="A1" s="67" t="s">
        <v>95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47" customFormat="1" ht="17">
      <c r="A2" s="52"/>
      <c r="B2" s="68" t="s">
        <v>93</v>
      </c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4">
      <c r="A3" s="23" t="s">
        <v>69</v>
      </c>
      <c r="B3" s="46" t="s">
        <v>57</v>
      </c>
      <c r="C3" s="46" t="s">
        <v>58</v>
      </c>
      <c r="D3" s="46" t="s">
        <v>59</v>
      </c>
      <c r="E3" s="46" t="s">
        <v>60</v>
      </c>
      <c r="F3" s="46" t="s">
        <v>61</v>
      </c>
      <c r="G3" s="46" t="s">
        <v>62</v>
      </c>
      <c r="H3" s="46" t="s">
        <v>63</v>
      </c>
      <c r="I3" s="46" t="s">
        <v>64</v>
      </c>
      <c r="J3" s="46" t="s">
        <v>65</v>
      </c>
      <c r="K3" s="46" t="s">
        <v>66</v>
      </c>
      <c r="L3" s="46" t="s">
        <v>67</v>
      </c>
    </row>
    <row r="4" spans="1:12">
      <c r="A4" s="47" t="s">
        <v>68</v>
      </c>
      <c r="B4" s="47">
        <v>0</v>
      </c>
      <c r="C4" s="48">
        <v>52.9</v>
      </c>
      <c r="D4" s="48">
        <v>33.9</v>
      </c>
      <c r="E4" s="48">
        <v>0</v>
      </c>
      <c r="F4" s="48">
        <v>0</v>
      </c>
      <c r="G4" s="48">
        <v>6.6699999999999995E-2</v>
      </c>
      <c r="H4" s="48">
        <v>0</v>
      </c>
      <c r="I4" s="48">
        <v>0.251</v>
      </c>
      <c r="J4" s="48">
        <v>0.29499999999999998</v>
      </c>
      <c r="K4" s="48">
        <v>1.95</v>
      </c>
      <c r="L4" s="48">
        <v>4.7299999999999998E-3</v>
      </c>
    </row>
    <row r="5" spans="1:12">
      <c r="A5" s="47" t="s">
        <v>68</v>
      </c>
      <c r="B5" s="47">
        <v>4.5</v>
      </c>
      <c r="C5" s="48">
        <v>40.6</v>
      </c>
      <c r="D5" s="48">
        <v>29.1</v>
      </c>
      <c r="E5" s="48">
        <v>0</v>
      </c>
      <c r="F5" s="48">
        <v>0</v>
      </c>
      <c r="G5" s="48">
        <v>5.7700000000000001E-2</v>
      </c>
      <c r="H5" s="48">
        <v>0</v>
      </c>
      <c r="I5" s="48">
        <v>0.35</v>
      </c>
      <c r="J5" s="48">
        <v>0.23499999999999999</v>
      </c>
      <c r="K5" s="48">
        <v>1.62</v>
      </c>
      <c r="L5" s="48">
        <v>0.58799999999999997</v>
      </c>
    </row>
    <row r="6" spans="1:12">
      <c r="A6" s="47" t="s">
        <v>68</v>
      </c>
      <c r="B6" s="47">
        <v>9</v>
      </c>
      <c r="C6" s="48">
        <v>29.4</v>
      </c>
      <c r="D6" s="48">
        <v>32.4</v>
      </c>
      <c r="E6" s="48">
        <v>0</v>
      </c>
      <c r="F6" s="48">
        <v>0</v>
      </c>
      <c r="G6" s="48">
        <v>7.3200000000000001E-2</v>
      </c>
      <c r="H6" s="48">
        <v>1.44E-2</v>
      </c>
      <c r="I6" s="48">
        <v>1.0900000000000001</v>
      </c>
      <c r="J6" s="48">
        <v>0.20899999999999999</v>
      </c>
      <c r="K6" s="48">
        <v>1.74</v>
      </c>
      <c r="L6" s="48">
        <v>7.42</v>
      </c>
    </row>
    <row r="7" spans="1:12">
      <c r="A7" s="47" t="s">
        <v>68</v>
      </c>
      <c r="B7" s="47">
        <v>22</v>
      </c>
      <c r="C7" s="48">
        <v>7.4300000000000005E-2</v>
      </c>
      <c r="D7" s="48">
        <v>29.6</v>
      </c>
      <c r="E7" s="48">
        <v>0</v>
      </c>
      <c r="F7" s="48">
        <v>0</v>
      </c>
      <c r="G7" s="48">
        <v>8.6800000000000002E-2</v>
      </c>
      <c r="H7" s="48">
        <v>3.7999999999999999E-2</v>
      </c>
      <c r="I7" s="48">
        <v>2.2000000000000002</v>
      </c>
      <c r="J7" s="48">
        <v>0.154</v>
      </c>
      <c r="K7" s="48">
        <v>1.59</v>
      </c>
      <c r="L7" s="48">
        <v>23.9</v>
      </c>
    </row>
    <row r="8" spans="1:12">
      <c r="A8" s="47" t="s">
        <v>68</v>
      </c>
      <c r="B8" s="47">
        <v>28</v>
      </c>
      <c r="C8" s="48">
        <v>6.6600000000000006E-2</v>
      </c>
      <c r="D8" s="48">
        <v>27.3</v>
      </c>
      <c r="E8" s="48">
        <v>0</v>
      </c>
      <c r="F8" s="48">
        <v>0</v>
      </c>
      <c r="G8" s="48">
        <v>7.3099999999999998E-2</v>
      </c>
      <c r="H8" s="48">
        <v>3.6900000000000002E-2</v>
      </c>
      <c r="I8" s="48">
        <v>2.1800000000000002</v>
      </c>
      <c r="J8" s="48">
        <v>0.14899999999999999</v>
      </c>
      <c r="K8" s="48">
        <v>1.57</v>
      </c>
      <c r="L8" s="48">
        <v>24.2</v>
      </c>
    </row>
    <row r="9" spans="1:12">
      <c r="A9" s="47" t="s">
        <v>68</v>
      </c>
      <c r="B9" s="47">
        <v>44</v>
      </c>
      <c r="C9" s="48">
        <v>4.8399999999999999E-2</v>
      </c>
      <c r="D9" s="48">
        <v>22.3</v>
      </c>
      <c r="E9" s="48">
        <v>0</v>
      </c>
      <c r="F9" s="48">
        <v>0</v>
      </c>
      <c r="G9" s="48">
        <v>5.2499999999999998E-2</v>
      </c>
      <c r="H9" s="48">
        <v>3.6600000000000001E-2</v>
      </c>
      <c r="I9" s="48">
        <v>2.1800000000000002</v>
      </c>
      <c r="J9" s="48">
        <v>0.13900000000000001</v>
      </c>
      <c r="K9" s="48">
        <v>1.53</v>
      </c>
      <c r="L9" s="48">
        <v>25.4</v>
      </c>
    </row>
    <row r="10" spans="1:12">
      <c r="A10" s="47" t="s">
        <v>68</v>
      </c>
      <c r="B10" s="47">
        <v>50.5</v>
      </c>
      <c r="C10" s="48">
        <v>0.04</v>
      </c>
      <c r="D10" s="48">
        <v>18.899999999999999</v>
      </c>
      <c r="E10" s="48">
        <v>0</v>
      </c>
      <c r="F10" s="48">
        <v>0</v>
      </c>
      <c r="G10" s="48">
        <v>4.5999999999999999E-2</v>
      </c>
      <c r="H10" s="48">
        <v>3.44E-2</v>
      </c>
      <c r="I10" s="48">
        <v>2.06</v>
      </c>
      <c r="J10" s="48">
        <v>0.126</v>
      </c>
      <c r="K10" s="48">
        <v>1.44</v>
      </c>
      <c r="L10" s="48">
        <v>24.7</v>
      </c>
    </row>
    <row r="11" spans="1:12">
      <c r="A11" s="47" t="s">
        <v>68</v>
      </c>
      <c r="B11" s="47">
        <v>69</v>
      </c>
      <c r="C11" s="48">
        <v>4.19E-2</v>
      </c>
      <c r="D11" s="48">
        <v>15.9</v>
      </c>
      <c r="E11" s="48">
        <v>0.17899999999999999</v>
      </c>
      <c r="F11" s="48">
        <v>0</v>
      </c>
      <c r="G11" s="48">
        <v>4.1300000000000003E-2</v>
      </c>
      <c r="H11" s="48">
        <v>3.6400000000000002E-2</v>
      </c>
      <c r="I11" s="48">
        <v>2.2200000000000002</v>
      </c>
      <c r="J11" s="48">
        <v>0.127</v>
      </c>
      <c r="K11" s="48">
        <v>1.53</v>
      </c>
      <c r="L11" s="48">
        <v>26.6</v>
      </c>
    </row>
    <row r="12" spans="1:12">
      <c r="A12" s="47" t="s">
        <v>68</v>
      </c>
      <c r="B12" s="47">
        <v>72</v>
      </c>
      <c r="C12" s="48">
        <v>4.2599999999999999E-2</v>
      </c>
      <c r="D12" s="48">
        <v>14.9</v>
      </c>
      <c r="E12" s="48">
        <v>0.17599999999999999</v>
      </c>
      <c r="F12" s="48">
        <v>0</v>
      </c>
      <c r="G12" s="48">
        <v>3.85E-2</v>
      </c>
      <c r="H12" s="48">
        <v>3.4599999999999999E-2</v>
      </c>
      <c r="I12" s="48">
        <v>2.13</v>
      </c>
      <c r="J12" s="48">
        <v>0.122</v>
      </c>
      <c r="K12" s="48">
        <v>1.47</v>
      </c>
      <c r="L12" s="48">
        <v>25.7</v>
      </c>
    </row>
    <row r="13" spans="1:12">
      <c r="A13" s="47" t="s">
        <v>70</v>
      </c>
      <c r="B13" s="47">
        <v>0</v>
      </c>
      <c r="C13" s="48">
        <v>52.5</v>
      </c>
      <c r="D13" s="48">
        <v>33.6</v>
      </c>
      <c r="E13" s="48">
        <v>0</v>
      </c>
      <c r="F13" s="48">
        <v>0</v>
      </c>
      <c r="G13" s="48">
        <v>6.4000000000000001E-2</v>
      </c>
      <c r="H13" s="48">
        <v>0</v>
      </c>
      <c r="I13" s="48">
        <v>0.252</v>
      </c>
      <c r="J13" s="48">
        <v>0.29399999999999998</v>
      </c>
      <c r="K13" s="48">
        <v>1.91</v>
      </c>
      <c r="L13" s="48">
        <v>2.46E-2</v>
      </c>
    </row>
    <row r="14" spans="1:12">
      <c r="A14" s="47" t="s">
        <v>70</v>
      </c>
      <c r="B14" s="47">
        <v>4.5</v>
      </c>
      <c r="C14" s="48">
        <v>38</v>
      </c>
      <c r="D14" s="48">
        <v>27.2</v>
      </c>
      <c r="E14" s="48">
        <v>0</v>
      </c>
      <c r="F14" s="48">
        <v>0</v>
      </c>
      <c r="G14" s="48">
        <v>5.4100000000000002E-2</v>
      </c>
      <c r="H14" s="48">
        <v>0</v>
      </c>
      <c r="I14" s="48">
        <v>0.32300000000000001</v>
      </c>
      <c r="J14" s="48">
        <v>0.224</v>
      </c>
      <c r="K14" s="48">
        <v>1.55</v>
      </c>
      <c r="L14" s="48">
        <v>0.44</v>
      </c>
    </row>
    <row r="15" spans="1:12">
      <c r="A15" s="47" t="s">
        <v>70</v>
      </c>
      <c r="B15" s="47">
        <v>9</v>
      </c>
      <c r="C15" s="48">
        <v>30.6</v>
      </c>
      <c r="D15" s="48">
        <v>31.5</v>
      </c>
      <c r="E15" s="48">
        <v>0</v>
      </c>
      <c r="F15" s="48">
        <v>0</v>
      </c>
      <c r="G15" s="48">
        <v>6.7100000000000007E-2</v>
      </c>
      <c r="H15" s="48">
        <v>1.2500000000000001E-2</v>
      </c>
      <c r="I15" s="48">
        <v>0.96399999999999997</v>
      </c>
      <c r="J15" s="48">
        <v>0.20699999999999999</v>
      </c>
      <c r="K15" s="48">
        <v>1.68</v>
      </c>
      <c r="L15" s="48">
        <v>6.4</v>
      </c>
    </row>
    <row r="16" spans="1:12">
      <c r="A16" s="47" t="s">
        <v>70</v>
      </c>
      <c r="B16" s="47">
        <v>22</v>
      </c>
      <c r="C16" s="48">
        <v>0.10299999999999999</v>
      </c>
      <c r="D16" s="48">
        <v>31.4</v>
      </c>
      <c r="E16" s="48">
        <v>0</v>
      </c>
      <c r="F16" s="48">
        <v>0</v>
      </c>
      <c r="G16" s="48">
        <v>8.8999999999999996E-2</v>
      </c>
      <c r="H16" s="48">
        <v>3.6700000000000003E-2</v>
      </c>
      <c r="I16" s="48">
        <v>2.09</v>
      </c>
      <c r="J16" s="48">
        <v>0.158</v>
      </c>
      <c r="K16" s="48">
        <v>1.64</v>
      </c>
      <c r="L16" s="48">
        <v>23.3</v>
      </c>
    </row>
    <row r="17" spans="1:12">
      <c r="A17" s="47" t="s">
        <v>70</v>
      </c>
      <c r="B17" s="47">
        <v>28</v>
      </c>
      <c r="C17" s="48">
        <v>6.6500000000000004E-2</v>
      </c>
      <c r="D17" s="48">
        <v>28.9</v>
      </c>
      <c r="E17" s="48">
        <v>0</v>
      </c>
      <c r="F17" s="48">
        <v>0</v>
      </c>
      <c r="G17" s="48">
        <v>7.3999999999999996E-2</v>
      </c>
      <c r="H17" s="48">
        <v>3.4799999999999998E-2</v>
      </c>
      <c r="I17" s="48">
        <v>2</v>
      </c>
      <c r="J17" s="48">
        <v>0.14499999999999999</v>
      </c>
      <c r="K17" s="48">
        <v>1.53</v>
      </c>
      <c r="L17" s="48">
        <v>22.8</v>
      </c>
    </row>
    <row r="18" spans="1:12">
      <c r="A18" s="47" t="s">
        <v>70</v>
      </c>
      <c r="B18" s="47">
        <v>44</v>
      </c>
      <c r="C18" s="48">
        <v>4.2099999999999999E-2</v>
      </c>
      <c r="D18" s="48">
        <v>24.9</v>
      </c>
      <c r="E18" s="48">
        <v>0</v>
      </c>
      <c r="F18" s="48">
        <v>0</v>
      </c>
      <c r="G18" s="48">
        <v>5.74E-2</v>
      </c>
      <c r="H18" s="48">
        <v>3.3700000000000001E-2</v>
      </c>
      <c r="I18" s="48">
        <v>1.95</v>
      </c>
      <c r="J18" s="48">
        <v>0.129</v>
      </c>
      <c r="K18" s="48">
        <v>1.48</v>
      </c>
      <c r="L18" s="48">
        <v>23.1</v>
      </c>
    </row>
    <row r="19" spans="1:12">
      <c r="A19" s="47" t="s">
        <v>70</v>
      </c>
      <c r="B19" s="47">
        <v>50.5</v>
      </c>
      <c r="C19" s="48">
        <v>4.3900000000000002E-2</v>
      </c>
      <c r="D19" s="48">
        <v>26.2</v>
      </c>
      <c r="E19" s="48">
        <v>0</v>
      </c>
      <c r="F19" s="48">
        <v>0</v>
      </c>
      <c r="G19" s="48">
        <v>5.7200000000000001E-2</v>
      </c>
      <c r="H19" s="48">
        <v>3.78E-2</v>
      </c>
      <c r="I19" s="48">
        <v>2.15</v>
      </c>
      <c r="J19" s="48">
        <v>0.129</v>
      </c>
      <c r="K19" s="48">
        <v>1.61</v>
      </c>
      <c r="L19" s="48">
        <v>25.4</v>
      </c>
    </row>
    <row r="20" spans="1:12">
      <c r="A20" s="47" t="s">
        <v>70</v>
      </c>
      <c r="B20" s="47">
        <v>69</v>
      </c>
      <c r="C20" s="48">
        <v>4.2200000000000001E-2</v>
      </c>
      <c r="D20" s="48">
        <v>22.6</v>
      </c>
      <c r="E20" s="48">
        <v>0</v>
      </c>
      <c r="F20" s="48">
        <v>0</v>
      </c>
      <c r="G20" s="48">
        <v>4.6399999999999997E-2</v>
      </c>
      <c r="H20" s="48">
        <v>3.3500000000000002E-2</v>
      </c>
      <c r="I20" s="48">
        <v>2.09</v>
      </c>
      <c r="J20" s="48">
        <v>0.11799999999999999</v>
      </c>
      <c r="K20" s="48">
        <v>1.53</v>
      </c>
      <c r="L20" s="48">
        <v>24.8</v>
      </c>
    </row>
    <row r="21" spans="1:12">
      <c r="A21" s="47" t="s">
        <v>70</v>
      </c>
      <c r="B21" s="47">
        <v>72</v>
      </c>
      <c r="C21" s="48">
        <v>4.0300000000000002E-2</v>
      </c>
      <c r="D21" s="48">
        <v>20.9</v>
      </c>
      <c r="E21" s="48">
        <v>0</v>
      </c>
      <c r="F21" s="48">
        <v>0</v>
      </c>
      <c r="G21" s="48">
        <v>4.2999999999999997E-2</v>
      </c>
      <c r="H21" s="48">
        <v>3.27E-2</v>
      </c>
      <c r="I21" s="48">
        <v>1.98</v>
      </c>
      <c r="J21" s="48">
        <v>0.11</v>
      </c>
      <c r="K21" s="48">
        <v>1.46</v>
      </c>
      <c r="L21" s="48">
        <v>23.7</v>
      </c>
    </row>
    <row r="22" spans="1:12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>
      <c r="B23" s="69" t="s">
        <v>94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</row>
    <row r="24" spans="1:12" ht="14">
      <c r="B24" s="46" t="s">
        <v>57</v>
      </c>
      <c r="C24" s="46" t="s">
        <v>77</v>
      </c>
      <c r="D24" s="46" t="s">
        <v>78</v>
      </c>
      <c r="E24" s="46" t="s">
        <v>79</v>
      </c>
      <c r="F24" s="46" t="s">
        <v>80</v>
      </c>
      <c r="G24" s="46" t="s">
        <v>81</v>
      </c>
      <c r="H24" s="46" t="s">
        <v>82</v>
      </c>
      <c r="I24" s="46" t="s">
        <v>83</v>
      </c>
      <c r="J24" s="46" t="s">
        <v>86</v>
      </c>
      <c r="K24" s="46" t="s">
        <v>84</v>
      </c>
      <c r="L24" s="46" t="s">
        <v>85</v>
      </c>
    </row>
    <row r="25" spans="1:12">
      <c r="A25" s="47" t="s">
        <v>68</v>
      </c>
      <c r="B25" s="47">
        <v>0</v>
      </c>
      <c r="C25" s="6">
        <v>56603</v>
      </c>
      <c r="D25" s="6">
        <v>36273</v>
      </c>
      <c r="E25" s="6">
        <v>0</v>
      </c>
      <c r="F25" s="6">
        <v>0</v>
      </c>
      <c r="G25" s="6">
        <v>63.364999999999988</v>
      </c>
      <c r="H25" s="6">
        <v>0</v>
      </c>
      <c r="I25" s="6">
        <v>306.21999999999997</v>
      </c>
      <c r="J25" s="6">
        <v>103.25</v>
      </c>
      <c r="K25" s="6">
        <v>2086.5</v>
      </c>
      <c r="L25" s="6">
        <v>9.8384</v>
      </c>
    </row>
    <row r="26" spans="1:12">
      <c r="A26" s="47" t="s">
        <v>68</v>
      </c>
      <c r="B26" s="47">
        <v>4.5</v>
      </c>
      <c r="C26" s="6">
        <v>43442.000000000007</v>
      </c>
      <c r="D26" s="6">
        <v>31137.000000000004</v>
      </c>
      <c r="E26" s="6">
        <v>0</v>
      </c>
      <c r="F26" s="6">
        <v>0</v>
      </c>
      <c r="G26" s="6">
        <v>54.814999999999998</v>
      </c>
      <c r="H26" s="6">
        <v>0</v>
      </c>
      <c r="I26" s="6">
        <v>427</v>
      </c>
      <c r="J26" s="6">
        <v>82.249999999999986</v>
      </c>
      <c r="K26" s="6">
        <v>1733.4000000000003</v>
      </c>
      <c r="L26" s="6">
        <v>1223.04</v>
      </c>
    </row>
    <row r="27" spans="1:12">
      <c r="A27" s="47" t="s">
        <v>68</v>
      </c>
      <c r="B27" s="47">
        <v>9</v>
      </c>
      <c r="C27" s="6">
        <v>31458.000000000004</v>
      </c>
      <c r="D27" s="6">
        <v>34668</v>
      </c>
      <c r="E27" s="6">
        <v>0</v>
      </c>
      <c r="F27" s="6">
        <v>0</v>
      </c>
      <c r="G27" s="6">
        <v>69.540000000000006</v>
      </c>
      <c r="H27" s="6">
        <v>15.407999999999999</v>
      </c>
      <c r="I27" s="6">
        <v>1329.8000000000002</v>
      </c>
      <c r="J27" s="6">
        <v>73.149999999999991</v>
      </c>
      <c r="K27" s="6">
        <v>1861.8000000000002</v>
      </c>
      <c r="L27" s="6">
        <v>15433.6</v>
      </c>
    </row>
    <row r="28" spans="1:12">
      <c r="A28" s="47" t="s">
        <v>68</v>
      </c>
      <c r="B28" s="47">
        <v>22</v>
      </c>
      <c r="C28" s="6">
        <v>79.501000000000019</v>
      </c>
      <c r="D28" s="6">
        <v>31672.000000000004</v>
      </c>
      <c r="E28" s="6">
        <v>0</v>
      </c>
      <c r="F28" s="6">
        <v>0</v>
      </c>
      <c r="G28" s="6">
        <v>82.46</v>
      </c>
      <c r="H28" s="6">
        <v>40.660000000000004</v>
      </c>
      <c r="I28" s="6">
        <v>2684</v>
      </c>
      <c r="J28" s="6">
        <v>53.9</v>
      </c>
      <c r="K28" s="6">
        <v>1701.3000000000002</v>
      </c>
      <c r="L28" s="6">
        <v>49711.999999999993</v>
      </c>
    </row>
    <row r="29" spans="1:12">
      <c r="A29" s="47" t="s">
        <v>68</v>
      </c>
      <c r="B29" s="47">
        <v>28</v>
      </c>
      <c r="C29" s="6">
        <v>71.262</v>
      </c>
      <c r="D29" s="6">
        <v>29211.000000000004</v>
      </c>
      <c r="E29" s="6">
        <v>0</v>
      </c>
      <c r="F29" s="6">
        <v>0</v>
      </c>
      <c r="G29" s="6">
        <v>69.444999999999993</v>
      </c>
      <c r="H29" s="6">
        <v>39.483000000000004</v>
      </c>
      <c r="I29" s="6">
        <v>2659.6000000000004</v>
      </c>
      <c r="J29" s="6">
        <v>52.149999999999991</v>
      </c>
      <c r="K29" s="6">
        <v>1679.9</v>
      </c>
      <c r="L29" s="6">
        <v>50336</v>
      </c>
    </row>
    <row r="30" spans="1:12">
      <c r="A30" s="47" t="s">
        <v>68</v>
      </c>
      <c r="B30" s="47">
        <v>44</v>
      </c>
      <c r="C30" s="6">
        <v>51.788000000000004</v>
      </c>
      <c r="D30" s="6">
        <v>23861</v>
      </c>
      <c r="E30" s="6">
        <v>0</v>
      </c>
      <c r="F30" s="6">
        <v>0</v>
      </c>
      <c r="G30" s="6">
        <v>49.874999999999993</v>
      </c>
      <c r="H30" s="6">
        <v>39.161999999999999</v>
      </c>
      <c r="I30" s="6">
        <v>2659.6000000000004</v>
      </c>
      <c r="J30" s="6">
        <v>48.65</v>
      </c>
      <c r="K30" s="6">
        <v>1637.1000000000001</v>
      </c>
      <c r="L30" s="6">
        <v>52832</v>
      </c>
    </row>
    <row r="31" spans="1:12">
      <c r="A31" s="47" t="s">
        <v>68</v>
      </c>
      <c r="B31" s="47">
        <v>50.5</v>
      </c>
      <c r="C31" s="6">
        <v>42.800000000000004</v>
      </c>
      <c r="D31" s="6">
        <v>20223</v>
      </c>
      <c r="E31" s="6">
        <v>0</v>
      </c>
      <c r="F31" s="6">
        <v>0</v>
      </c>
      <c r="G31" s="6">
        <v>43.699999999999996</v>
      </c>
      <c r="H31" s="6">
        <v>36.808</v>
      </c>
      <c r="I31" s="6">
        <v>2513.1999999999998</v>
      </c>
      <c r="J31" s="6">
        <v>44.1</v>
      </c>
      <c r="K31" s="6">
        <v>1540.8</v>
      </c>
      <c r="L31" s="6">
        <v>51376</v>
      </c>
    </row>
    <row r="32" spans="1:12">
      <c r="A32" s="47" t="s">
        <v>68</v>
      </c>
      <c r="B32" s="47">
        <v>69</v>
      </c>
      <c r="C32" s="6">
        <v>44.833000000000006</v>
      </c>
      <c r="D32" s="6">
        <v>17013</v>
      </c>
      <c r="E32" s="6">
        <v>162.89000000000001</v>
      </c>
      <c r="F32" s="6">
        <v>0</v>
      </c>
      <c r="G32" s="6">
        <v>39.234999999999999</v>
      </c>
      <c r="H32" s="6">
        <v>38.948</v>
      </c>
      <c r="I32" s="6">
        <v>2708.4</v>
      </c>
      <c r="J32" s="6">
        <v>44.449999999999996</v>
      </c>
      <c r="K32" s="6">
        <v>1637.1000000000001</v>
      </c>
      <c r="L32" s="6">
        <v>55328</v>
      </c>
    </row>
    <row r="33" spans="1:12">
      <c r="A33" s="47" t="s">
        <v>68</v>
      </c>
      <c r="B33" s="47">
        <v>72</v>
      </c>
      <c r="C33" s="6">
        <v>45.582000000000008</v>
      </c>
      <c r="D33" s="6">
        <v>15943.000000000002</v>
      </c>
      <c r="E33" s="6">
        <v>160.16</v>
      </c>
      <c r="F33" s="6">
        <v>0</v>
      </c>
      <c r="G33" s="6">
        <v>36.574999999999996</v>
      </c>
      <c r="H33" s="6">
        <v>37.021999999999998</v>
      </c>
      <c r="I33" s="6">
        <v>2598.6</v>
      </c>
      <c r="J33" s="6">
        <v>42.699999999999996</v>
      </c>
      <c r="K33" s="6">
        <v>1572.8999999999999</v>
      </c>
      <c r="L33" s="6">
        <v>53456</v>
      </c>
    </row>
    <row r="34" spans="1:12">
      <c r="A34" s="47" t="s">
        <v>70</v>
      </c>
      <c r="B34" s="47">
        <v>0</v>
      </c>
      <c r="C34" s="6">
        <v>56175.000000000007</v>
      </c>
      <c r="D34" s="6">
        <v>35952.000000000007</v>
      </c>
      <c r="E34" s="6">
        <v>0</v>
      </c>
      <c r="F34" s="6">
        <v>0</v>
      </c>
      <c r="G34" s="6">
        <v>60.8</v>
      </c>
      <c r="H34" s="6">
        <v>0</v>
      </c>
      <c r="I34" s="6">
        <v>307.44</v>
      </c>
      <c r="J34" s="6">
        <v>102.89999999999999</v>
      </c>
      <c r="K34" s="6">
        <v>2043.6999999999998</v>
      </c>
      <c r="L34" s="6">
        <v>51.168000000000006</v>
      </c>
    </row>
    <row r="35" spans="1:12">
      <c r="A35" s="47" t="s">
        <v>70</v>
      </c>
      <c r="B35" s="47">
        <v>4.5</v>
      </c>
      <c r="C35" s="6">
        <v>40660.000000000007</v>
      </c>
      <c r="D35" s="6">
        <v>29104</v>
      </c>
      <c r="E35" s="6">
        <v>0</v>
      </c>
      <c r="F35" s="6">
        <v>0</v>
      </c>
      <c r="G35" s="6">
        <v>51.395000000000003</v>
      </c>
      <c r="H35" s="6">
        <v>0</v>
      </c>
      <c r="I35" s="6">
        <v>394.06</v>
      </c>
      <c r="J35" s="6">
        <v>78.399999999999991</v>
      </c>
      <c r="K35" s="6">
        <v>1658.5</v>
      </c>
      <c r="L35" s="6">
        <v>915.2</v>
      </c>
    </row>
    <row r="36" spans="1:12">
      <c r="A36" s="47" t="s">
        <v>70</v>
      </c>
      <c r="B36" s="47">
        <v>9</v>
      </c>
      <c r="C36" s="6">
        <v>32742.000000000004</v>
      </c>
      <c r="D36" s="6">
        <v>33705.000000000007</v>
      </c>
      <c r="E36" s="6">
        <v>0</v>
      </c>
      <c r="F36" s="6">
        <v>0</v>
      </c>
      <c r="G36" s="6">
        <v>63.745000000000012</v>
      </c>
      <c r="H36" s="6">
        <v>13.375000000000002</v>
      </c>
      <c r="I36" s="6">
        <v>1176.08</v>
      </c>
      <c r="J36" s="6">
        <v>72.449999999999989</v>
      </c>
      <c r="K36" s="6">
        <v>1797.6000000000001</v>
      </c>
      <c r="L36" s="6">
        <v>13312.000000000002</v>
      </c>
    </row>
    <row r="37" spans="1:12">
      <c r="A37" s="47" t="s">
        <v>70</v>
      </c>
      <c r="B37" s="47">
        <v>22</v>
      </c>
      <c r="C37" s="6">
        <v>110.21000000000001</v>
      </c>
      <c r="D37" s="6">
        <v>33598</v>
      </c>
      <c r="E37" s="6">
        <v>0</v>
      </c>
      <c r="F37" s="6">
        <v>0</v>
      </c>
      <c r="G37" s="6">
        <v>84.549999999999983</v>
      </c>
      <c r="H37" s="6">
        <v>39.269000000000005</v>
      </c>
      <c r="I37" s="6">
        <v>2549.7999999999997</v>
      </c>
      <c r="J37" s="6">
        <v>55.3</v>
      </c>
      <c r="K37" s="6">
        <v>1754.8</v>
      </c>
      <c r="L37" s="6">
        <v>48464.000000000007</v>
      </c>
    </row>
    <row r="38" spans="1:12">
      <c r="A38" s="47" t="s">
        <v>70</v>
      </c>
      <c r="B38" s="47">
        <v>28</v>
      </c>
      <c r="C38" s="6">
        <v>71.155000000000015</v>
      </c>
      <c r="D38" s="6">
        <v>30923</v>
      </c>
      <c r="E38" s="6">
        <v>0</v>
      </c>
      <c r="F38" s="6">
        <v>0</v>
      </c>
      <c r="G38" s="6">
        <v>70.299999999999983</v>
      </c>
      <c r="H38" s="6">
        <v>37.235999999999997</v>
      </c>
      <c r="I38" s="6">
        <v>2440</v>
      </c>
      <c r="J38" s="6">
        <v>50.75</v>
      </c>
      <c r="K38" s="6">
        <v>1637.1000000000001</v>
      </c>
      <c r="L38" s="6">
        <v>47424.000000000007</v>
      </c>
    </row>
    <row r="39" spans="1:12">
      <c r="A39" s="47" t="s">
        <v>70</v>
      </c>
      <c r="B39" s="47">
        <v>44</v>
      </c>
      <c r="C39" s="6">
        <v>45.047000000000004</v>
      </c>
      <c r="D39" s="6">
        <v>26643</v>
      </c>
      <c r="E39" s="6">
        <v>0</v>
      </c>
      <c r="F39" s="6">
        <v>0</v>
      </c>
      <c r="G39" s="6">
        <v>54.529999999999994</v>
      </c>
      <c r="H39" s="6">
        <v>36.058999999999997</v>
      </c>
      <c r="I39" s="6">
        <v>2379</v>
      </c>
      <c r="J39" s="6">
        <v>45.15</v>
      </c>
      <c r="K39" s="6">
        <v>1583.6000000000001</v>
      </c>
      <c r="L39" s="6">
        <v>48048</v>
      </c>
    </row>
    <row r="40" spans="1:12">
      <c r="A40" s="47" t="s">
        <v>70</v>
      </c>
      <c r="B40" s="47">
        <v>50.5</v>
      </c>
      <c r="C40" s="6">
        <v>46.973000000000006</v>
      </c>
      <c r="D40" s="6">
        <v>28034.000000000004</v>
      </c>
      <c r="E40" s="6">
        <v>0</v>
      </c>
      <c r="F40" s="6">
        <v>0</v>
      </c>
      <c r="G40" s="6">
        <v>54.339999999999996</v>
      </c>
      <c r="H40" s="6">
        <v>40.446000000000005</v>
      </c>
      <c r="I40" s="6">
        <v>2623</v>
      </c>
      <c r="J40" s="6">
        <v>45.15</v>
      </c>
      <c r="K40" s="6">
        <v>1722.7</v>
      </c>
      <c r="L40" s="6">
        <v>52832</v>
      </c>
    </row>
    <row r="41" spans="1:12">
      <c r="A41" s="47" t="s">
        <v>70</v>
      </c>
      <c r="B41" s="47">
        <v>69</v>
      </c>
      <c r="C41" s="6">
        <v>45.154000000000003</v>
      </c>
      <c r="D41" s="6">
        <v>24182.000000000004</v>
      </c>
      <c r="E41" s="6">
        <v>0</v>
      </c>
      <c r="F41" s="6">
        <v>0</v>
      </c>
      <c r="G41" s="6">
        <v>44.079999999999991</v>
      </c>
      <c r="H41" s="6">
        <v>35.844999999999999</v>
      </c>
      <c r="I41" s="6">
        <v>2549.7999999999997</v>
      </c>
      <c r="J41" s="6">
        <v>41.3</v>
      </c>
      <c r="K41" s="6">
        <v>1637.1000000000001</v>
      </c>
      <c r="L41" s="6">
        <v>51584</v>
      </c>
    </row>
    <row r="42" spans="1:12">
      <c r="A42" s="47" t="s">
        <v>70</v>
      </c>
      <c r="B42" s="47">
        <v>72</v>
      </c>
      <c r="C42" s="6">
        <v>43.121000000000009</v>
      </c>
      <c r="D42" s="6">
        <v>22363</v>
      </c>
      <c r="E42" s="6">
        <v>0</v>
      </c>
      <c r="F42" s="6">
        <v>0</v>
      </c>
      <c r="G42" s="6">
        <v>40.849999999999994</v>
      </c>
      <c r="H42" s="6">
        <v>34.988999999999997</v>
      </c>
      <c r="I42" s="6">
        <v>2415.6</v>
      </c>
      <c r="J42" s="6">
        <v>38.5</v>
      </c>
      <c r="K42" s="6">
        <v>1562.2</v>
      </c>
      <c r="L42" s="6">
        <v>49296</v>
      </c>
    </row>
    <row r="43" spans="1:12"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>
      <c r="A44" s="47" t="s">
        <v>73</v>
      </c>
      <c r="B44" t="s">
        <v>72</v>
      </c>
      <c r="C44" s="6">
        <f>AVERAGE(C25,C34)</f>
        <v>56389</v>
      </c>
      <c r="D44" s="6">
        <f t="shared" ref="D44:L44" si="0">AVERAGE(D25,D34)</f>
        <v>36112.5</v>
      </c>
      <c r="E44" s="6">
        <f t="shared" si="0"/>
        <v>0</v>
      </c>
      <c r="F44" s="6">
        <f t="shared" si="0"/>
        <v>0</v>
      </c>
      <c r="G44" s="6">
        <f t="shared" si="0"/>
        <v>62.082499999999996</v>
      </c>
      <c r="H44" s="6">
        <f t="shared" si="0"/>
        <v>0</v>
      </c>
      <c r="I44" s="6">
        <f t="shared" si="0"/>
        <v>306.83</v>
      </c>
      <c r="J44" s="6">
        <f t="shared" si="0"/>
        <v>103.07499999999999</v>
      </c>
      <c r="K44" s="6">
        <f t="shared" si="0"/>
        <v>2065.1</v>
      </c>
      <c r="L44" s="6">
        <f t="shared" si="0"/>
        <v>30.503200000000003</v>
      </c>
    </row>
    <row r="45" spans="1:12">
      <c r="A45" s="47" t="s">
        <v>74</v>
      </c>
      <c r="B45" t="s">
        <v>71</v>
      </c>
      <c r="C45" s="6">
        <f>STDEV(C25,C34)</f>
        <v>302.64170234783717</v>
      </c>
      <c r="D45" s="6">
        <f t="shared" ref="D45:L45" si="1">STDEV(D25,D34)</f>
        <v>226.9812767608766</v>
      </c>
      <c r="E45" s="6">
        <f t="shared" si="1"/>
        <v>0</v>
      </c>
      <c r="F45" s="6">
        <f t="shared" si="1"/>
        <v>0</v>
      </c>
      <c r="G45" s="6">
        <f t="shared" si="1"/>
        <v>1.8137288937434879</v>
      </c>
      <c r="H45" s="6">
        <f t="shared" si="1"/>
        <v>0</v>
      </c>
      <c r="I45" s="50">
        <f t="shared" si="1"/>
        <v>0.86267027304760724</v>
      </c>
      <c r="J45" s="49">
        <f t="shared" si="1"/>
        <v>0.24748737341529767</v>
      </c>
      <c r="K45" s="49">
        <f t="shared" si="1"/>
        <v>30.264170234784363</v>
      </c>
      <c r="L45" s="6">
        <f t="shared" si="1"/>
        <v>29.224440423727536</v>
      </c>
    </row>
    <row r="46" spans="1:12"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>
      <c r="A47" s="47" t="s">
        <v>75</v>
      </c>
      <c r="B47" s="47" t="s">
        <v>72</v>
      </c>
      <c r="C47" s="6">
        <f>AVERAGE(C33,C42)</f>
        <v>44.351500000000009</v>
      </c>
      <c r="D47" s="6">
        <f t="shared" ref="D47:L47" si="2">AVERAGE(D33,D42)</f>
        <v>19153</v>
      </c>
      <c r="E47" s="6">
        <f t="shared" si="2"/>
        <v>80.08</v>
      </c>
      <c r="F47" s="6">
        <f t="shared" si="2"/>
        <v>0</v>
      </c>
      <c r="G47" s="6">
        <f t="shared" si="2"/>
        <v>38.712499999999991</v>
      </c>
      <c r="H47" s="6">
        <f t="shared" si="2"/>
        <v>36.005499999999998</v>
      </c>
      <c r="I47" s="6">
        <f t="shared" si="2"/>
        <v>2507.1</v>
      </c>
      <c r="J47" s="6">
        <f t="shared" si="2"/>
        <v>40.599999999999994</v>
      </c>
      <c r="K47" s="6">
        <f t="shared" si="2"/>
        <v>1567.55</v>
      </c>
      <c r="L47" s="6">
        <f t="shared" si="2"/>
        <v>51376</v>
      </c>
    </row>
    <row r="48" spans="1:12">
      <c r="A48" s="47" t="s">
        <v>76</v>
      </c>
      <c r="B48" s="47" t="s">
        <v>71</v>
      </c>
      <c r="C48" s="49">
        <f>STDEV(C33,C42)</f>
        <v>1.7401897885000925</v>
      </c>
      <c r="D48" s="6">
        <f t="shared" ref="D48:L48" si="3">STDEV(D33,D42)</f>
        <v>4539.6255352176349</v>
      </c>
      <c r="E48" s="6">
        <f t="shared" si="3"/>
        <v>113.25022207483745</v>
      </c>
      <c r="F48" s="6">
        <f t="shared" si="3"/>
        <v>0</v>
      </c>
      <c r="G48" s="6">
        <f t="shared" si="3"/>
        <v>3.0228814895724896</v>
      </c>
      <c r="H48" s="6">
        <f t="shared" si="3"/>
        <v>1.437548086152252</v>
      </c>
      <c r="I48" s="6">
        <f t="shared" si="3"/>
        <v>129.40054095713819</v>
      </c>
      <c r="J48" s="6">
        <f t="shared" si="3"/>
        <v>2.9698484809834969</v>
      </c>
      <c r="K48" s="6">
        <f t="shared" si="3"/>
        <v>7.5660425586959299</v>
      </c>
      <c r="L48" s="6">
        <f t="shared" si="3"/>
        <v>2941.5642097360378</v>
      </c>
    </row>
  </sheetData>
  <mergeCells count="3">
    <mergeCell ref="A1:L1"/>
    <mergeCell ref="B2:L2"/>
    <mergeCell ref="B23:L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2" sqref="A2"/>
    </sheetView>
  </sheetViews>
  <sheetFormatPr baseColWidth="10" defaultRowHeight="12" x14ac:dyDescent="0"/>
  <cols>
    <col min="1" max="1" width="29.33203125" bestFit="1" customWidth="1"/>
  </cols>
  <sheetData>
    <row r="1" spans="1:6" s="47" customFormat="1" ht="17">
      <c r="A1" s="51" t="s">
        <v>120</v>
      </c>
    </row>
    <row r="2" spans="1:6">
      <c r="B2" s="70" t="s">
        <v>96</v>
      </c>
      <c r="C2" s="70"/>
      <c r="D2" s="70"/>
      <c r="E2" s="70"/>
      <c r="F2" s="70"/>
    </row>
    <row r="3" spans="1:6">
      <c r="A3" s="1"/>
      <c r="B3" s="34" t="s">
        <v>1</v>
      </c>
      <c r="C3" s="34" t="s">
        <v>2</v>
      </c>
      <c r="D3" s="34" t="s">
        <v>46</v>
      </c>
      <c r="E3" s="34" t="s">
        <v>16</v>
      </c>
      <c r="F3" s="34" t="s">
        <v>0</v>
      </c>
    </row>
    <row r="4" spans="1:6">
      <c r="A4" s="1" t="s">
        <v>40</v>
      </c>
      <c r="B4" s="35">
        <v>162485.93925759281</v>
      </c>
      <c r="C4" s="35">
        <v>162064.11698537681</v>
      </c>
      <c r="D4" s="35">
        <v>163329.58380202475</v>
      </c>
      <c r="E4" s="35">
        <f>AVERAGE(B4:D4)</f>
        <v>162626.54668166477</v>
      </c>
      <c r="F4" s="35">
        <f>STDEV(B4:D4)</f>
        <v>644.34416408266259</v>
      </c>
    </row>
    <row r="5" spans="1:6">
      <c r="A5" s="1" t="s">
        <v>41</v>
      </c>
      <c r="B5" s="35">
        <v>159533.18335208099</v>
      </c>
      <c r="C5" s="35">
        <v>160798.6501687289</v>
      </c>
      <c r="D5" s="35">
        <v>159955.00562429696</v>
      </c>
      <c r="E5" s="35">
        <f t="shared" ref="E5:E9" si="0">AVERAGE(B5:D5)</f>
        <v>160095.61304836895</v>
      </c>
      <c r="F5" s="35">
        <f t="shared" ref="F5:F9" si="1">STDEV(B5:D5)</f>
        <v>644.34416408264997</v>
      </c>
    </row>
    <row r="6" spans="1:6">
      <c r="A6" s="1" t="s">
        <v>42</v>
      </c>
      <c r="B6" s="35">
        <v>165860.51743532059</v>
      </c>
      <c r="C6" s="35">
        <v>166282.33970753656</v>
      </c>
      <c r="D6" s="35">
        <v>165860.51743532059</v>
      </c>
      <c r="E6" s="35">
        <f t="shared" si="0"/>
        <v>166001.12485939258</v>
      </c>
      <c r="F6" s="35">
        <f t="shared" si="1"/>
        <v>243.53920241406976</v>
      </c>
    </row>
    <row r="7" spans="1:6">
      <c r="A7" s="1" t="s">
        <v>43</v>
      </c>
      <c r="B7" s="35">
        <v>152362.20472440944</v>
      </c>
      <c r="C7" s="35">
        <v>150253.09336332959</v>
      </c>
      <c r="D7" s="35">
        <v>153627.67154105738</v>
      </c>
      <c r="E7" s="35">
        <f t="shared" si="0"/>
        <v>152080.98987626549</v>
      </c>
      <c r="F7" s="35">
        <f t="shared" si="1"/>
        <v>1704.7744168985018</v>
      </c>
    </row>
    <row r="8" spans="1:6">
      <c r="A8" s="1" t="s">
        <v>44</v>
      </c>
      <c r="B8" s="35">
        <v>146034.87064116987</v>
      </c>
      <c r="C8" s="35">
        <v>150253.09336332959</v>
      </c>
      <c r="D8" s="35">
        <v>146456.69291338584</v>
      </c>
      <c r="E8" s="35">
        <f t="shared" si="0"/>
        <v>147581.55230596176</v>
      </c>
      <c r="F8" s="35">
        <f t="shared" si="1"/>
        <v>2323.215922645993</v>
      </c>
    </row>
    <row r="9" spans="1:6">
      <c r="A9" s="1" t="s">
        <v>45</v>
      </c>
      <c r="B9" s="35">
        <v>154893.13835770529</v>
      </c>
      <c r="C9" s="35">
        <v>154893.13835770529</v>
      </c>
      <c r="D9" s="35">
        <v>148565.80427446571</v>
      </c>
      <c r="E9" s="35">
        <f t="shared" si="0"/>
        <v>152784.02699662544</v>
      </c>
      <c r="F9" s="35">
        <f t="shared" si="1"/>
        <v>3653.0880362110638</v>
      </c>
    </row>
    <row r="10" spans="1:6">
      <c r="A10" t="s">
        <v>54</v>
      </c>
      <c r="E10" s="13">
        <v>156862</v>
      </c>
      <c r="F10" s="13">
        <v>1536</v>
      </c>
    </row>
  </sheetData>
  <mergeCells count="1">
    <mergeCell ref="B2:F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workbookViewId="0"/>
  </sheetViews>
  <sheetFormatPr baseColWidth="10" defaultRowHeight="12" x14ac:dyDescent="0"/>
  <cols>
    <col min="2" max="2" width="25.83203125" bestFit="1" customWidth="1"/>
    <col min="3" max="3" width="34" bestFit="1" customWidth="1"/>
    <col min="4" max="4" width="24.5" bestFit="1" customWidth="1"/>
    <col min="5" max="5" width="16" bestFit="1" customWidth="1"/>
    <col min="6" max="6" width="18.1640625" bestFit="1" customWidth="1"/>
    <col min="7" max="7" width="16.1640625" bestFit="1" customWidth="1"/>
    <col min="8" max="8" width="19" bestFit="1" customWidth="1"/>
    <col min="9" max="9" width="17" bestFit="1" customWidth="1"/>
    <col min="10" max="10" width="17.83203125" bestFit="1" customWidth="1"/>
    <col min="11" max="11" width="17.6640625" bestFit="1" customWidth="1"/>
    <col min="12" max="12" width="17.1640625" bestFit="1" customWidth="1"/>
    <col min="13" max="13" width="17.83203125" bestFit="1" customWidth="1"/>
    <col min="14" max="14" width="21.83203125" bestFit="1" customWidth="1"/>
    <col min="15" max="15" width="21.83203125" style="18" customWidth="1"/>
    <col min="16" max="16" width="22.83203125" bestFit="1" customWidth="1"/>
    <col min="17" max="17" width="22.6640625" style="18" bestFit="1" customWidth="1"/>
    <col min="18" max="18" width="24" customWidth="1"/>
    <col min="19" max="20" width="19.33203125" style="18" customWidth="1"/>
    <col min="21" max="21" width="20.6640625" style="18" bestFit="1" customWidth="1"/>
    <col min="22" max="22" width="19" bestFit="1" customWidth="1"/>
    <col min="23" max="23" width="24.1640625" style="18" bestFit="1" customWidth="1"/>
    <col min="24" max="24" width="24" bestFit="1" customWidth="1"/>
    <col min="25" max="25" width="24.83203125" style="18" bestFit="1" customWidth="1"/>
    <col min="26" max="26" width="29.1640625" bestFit="1" customWidth="1"/>
    <col min="27" max="27" width="29.1640625" style="18" customWidth="1"/>
    <col min="28" max="28" width="28.1640625" bestFit="1" customWidth="1"/>
    <col min="29" max="29" width="28.1640625" style="18" customWidth="1"/>
    <col min="30" max="30" width="29" bestFit="1" customWidth="1"/>
    <col min="31" max="31" width="21.5" customWidth="1"/>
    <col min="32" max="32" width="23.5" customWidth="1"/>
    <col min="33" max="33" width="21.5" bestFit="1" customWidth="1"/>
    <col min="34" max="34" width="26.5" bestFit="1" customWidth="1"/>
  </cols>
  <sheetData>
    <row r="1" spans="1:29" ht="17">
      <c r="A1" s="51" t="s">
        <v>97</v>
      </c>
    </row>
    <row r="2" spans="1:29" ht="14">
      <c r="A2" s="34" t="s">
        <v>53</v>
      </c>
      <c r="B2" s="30" t="s">
        <v>56</v>
      </c>
      <c r="C2" s="30" t="s">
        <v>17</v>
      </c>
      <c r="D2" s="26" t="s">
        <v>3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8" t="s">
        <v>18</v>
      </c>
      <c r="Q2" s="28" t="s">
        <v>19</v>
      </c>
      <c r="R2" s="28" t="s">
        <v>21</v>
      </c>
      <c r="S2" s="29" t="s">
        <v>47</v>
      </c>
      <c r="T2" s="29" t="s">
        <v>48</v>
      </c>
      <c r="U2" s="29" t="s">
        <v>49</v>
      </c>
      <c r="V2" s="28" t="s">
        <v>22</v>
      </c>
      <c r="W2" s="28" t="s">
        <v>23</v>
      </c>
      <c r="Y2"/>
      <c r="AA2"/>
      <c r="AC2"/>
    </row>
    <row r="3" spans="1:29">
      <c r="A3" s="40" t="s">
        <v>91</v>
      </c>
      <c r="B3" s="3">
        <v>40224.759303968414</v>
      </c>
      <c r="C3" s="14">
        <v>17433.70809642016</v>
      </c>
      <c r="D3" s="5">
        <v>2488.0735834166276</v>
      </c>
      <c r="E3" s="5">
        <v>20826.15854900884</v>
      </c>
      <c r="F3" s="5">
        <v>234.4293371673476</v>
      </c>
      <c r="G3" s="5">
        <v>0</v>
      </c>
      <c r="H3" s="5">
        <v>162.84566391558045</v>
      </c>
      <c r="I3" s="5">
        <v>46.872376946179834</v>
      </c>
      <c r="J3" s="5">
        <v>3909.9326537259549</v>
      </c>
      <c r="K3" s="5">
        <v>75.374737510750393</v>
      </c>
      <c r="L3" s="5">
        <v>2566.4207972583408</v>
      </c>
      <c r="M3" s="5">
        <v>0</v>
      </c>
      <c r="N3" s="5">
        <v>0</v>
      </c>
      <c r="O3" s="5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1">
        <v>0</v>
      </c>
      <c r="V3" s="3">
        <v>1403.3999999999999</v>
      </c>
      <c r="W3" s="3">
        <v>4114.4799999999996</v>
      </c>
      <c r="Y3"/>
      <c r="AA3"/>
      <c r="AC3"/>
    </row>
    <row r="4" spans="1:29">
      <c r="A4" s="1">
        <v>12</v>
      </c>
      <c r="B4" s="3">
        <v>16522.019206784746</v>
      </c>
      <c r="C4" s="14">
        <v>1052.9824969139624</v>
      </c>
      <c r="D4" s="5">
        <v>0</v>
      </c>
      <c r="E4" s="5">
        <v>127.60344559928926</v>
      </c>
      <c r="F4" s="5">
        <v>0</v>
      </c>
      <c r="G4" s="5">
        <v>41.143297720370704</v>
      </c>
      <c r="H4" s="5">
        <v>0</v>
      </c>
      <c r="I4" s="5">
        <v>49.425354997343362</v>
      </c>
      <c r="J4" s="5">
        <v>0</v>
      </c>
      <c r="K4" s="5">
        <v>87.288943684832731</v>
      </c>
      <c r="L4" s="5">
        <v>11785.501568295373</v>
      </c>
      <c r="M4" s="5">
        <v>13208.000000000009</v>
      </c>
      <c r="N4" s="5">
        <v>5594.8951043532834</v>
      </c>
      <c r="O4" s="5">
        <v>35.199999999999996</v>
      </c>
      <c r="P4" s="3">
        <v>5622.4</v>
      </c>
      <c r="Q4" s="3">
        <v>3632.72</v>
      </c>
      <c r="R4" s="3">
        <v>343.52</v>
      </c>
      <c r="S4" s="3">
        <v>0</v>
      </c>
      <c r="T4" s="3">
        <v>203.83999999999997</v>
      </c>
      <c r="U4" s="31">
        <v>0</v>
      </c>
      <c r="V4" s="3">
        <v>0</v>
      </c>
      <c r="W4" s="3">
        <v>7320.32</v>
      </c>
      <c r="Y4"/>
      <c r="AA4"/>
      <c r="AC4"/>
    </row>
    <row r="5" spans="1:29">
      <c r="A5" s="1">
        <v>18</v>
      </c>
      <c r="B5" s="3">
        <v>22966.61525488909</v>
      </c>
      <c r="C5" s="14">
        <v>4415.1030131565449</v>
      </c>
      <c r="D5" s="5">
        <v>83.767106603867219</v>
      </c>
      <c r="E5" s="5">
        <v>464.5250465838734</v>
      </c>
      <c r="F5" s="5">
        <v>0</v>
      </c>
      <c r="G5" s="5">
        <v>39.194711754615824</v>
      </c>
      <c r="H5" s="5">
        <v>2018.5665608036043</v>
      </c>
      <c r="I5" s="5">
        <v>0</v>
      </c>
      <c r="J5" s="5">
        <v>18.368955352520967</v>
      </c>
      <c r="K5" s="5">
        <v>0</v>
      </c>
      <c r="L5" s="5">
        <v>11072.311111370427</v>
      </c>
      <c r="M5" s="5">
        <v>10752.000000000007</v>
      </c>
      <c r="N5" s="5">
        <v>9726.5099506449405</v>
      </c>
      <c r="O5" s="5">
        <v>369.59999999999997</v>
      </c>
      <c r="P5" s="3">
        <v>3785.6</v>
      </c>
      <c r="Q5" s="3">
        <v>3893.7599999999998</v>
      </c>
      <c r="R5" s="3">
        <v>532</v>
      </c>
      <c r="S5" s="3">
        <v>0</v>
      </c>
      <c r="T5" s="3">
        <v>131.04000000000002</v>
      </c>
      <c r="U5" s="31">
        <v>0</v>
      </c>
      <c r="V5" s="3">
        <v>0</v>
      </c>
      <c r="W5" s="3">
        <v>4132.4800000000005</v>
      </c>
      <c r="Y5"/>
      <c r="AA5"/>
      <c r="AC5"/>
    </row>
    <row r="6" spans="1:29">
      <c r="A6" s="1">
        <v>24</v>
      </c>
      <c r="B6" s="3">
        <v>21728.491340191569</v>
      </c>
      <c r="C6" s="14">
        <v>8094.9259178824732</v>
      </c>
      <c r="D6" s="5">
        <v>151.33707159017339</v>
      </c>
      <c r="E6" s="5">
        <v>1428.5844296066271</v>
      </c>
      <c r="F6" s="5">
        <v>58.162359498745751</v>
      </c>
      <c r="G6" s="5">
        <v>253.78446437011561</v>
      </c>
      <c r="H6" s="5">
        <v>5541.1080166505717</v>
      </c>
      <c r="I6" s="5">
        <v>91.284470800315049</v>
      </c>
      <c r="J6" s="5">
        <v>13.158167860519935</v>
      </c>
      <c r="K6" s="5">
        <v>36.668912446796888</v>
      </c>
      <c r="L6" s="5">
        <v>10226.959981915141</v>
      </c>
      <c r="M6" s="5">
        <v>9400.0000000000055</v>
      </c>
      <c r="N6" s="5">
        <v>12308.769229577227</v>
      </c>
      <c r="O6" s="5">
        <v>862.40000000000009</v>
      </c>
      <c r="P6" s="3">
        <v>2016</v>
      </c>
      <c r="Q6" s="3">
        <v>2246.3999999999996</v>
      </c>
      <c r="R6" s="3">
        <v>425.59999999999991</v>
      </c>
      <c r="S6" s="3">
        <v>0</v>
      </c>
      <c r="T6" s="3">
        <v>216.32</v>
      </c>
      <c r="U6" s="31">
        <v>0</v>
      </c>
      <c r="V6" s="3">
        <v>691.19999999999993</v>
      </c>
      <c r="W6" s="3">
        <v>4512</v>
      </c>
      <c r="Y6"/>
      <c r="AA6"/>
      <c r="AC6"/>
    </row>
    <row r="7" spans="1:29">
      <c r="A7" s="1">
        <v>30</v>
      </c>
      <c r="B7" s="3">
        <v>16133.177293045883</v>
      </c>
      <c r="C7" s="14">
        <v>11058.923141705738</v>
      </c>
      <c r="D7" s="5">
        <v>211.88034926306534</v>
      </c>
      <c r="E7" s="5">
        <v>948.47248330973446</v>
      </c>
      <c r="F7" s="5">
        <v>150.65946797011298</v>
      </c>
      <c r="G7" s="5">
        <v>273.60464756545679</v>
      </c>
      <c r="H7" s="5">
        <v>2395.2057525620689</v>
      </c>
      <c r="I7" s="5">
        <v>802.21962245910549</v>
      </c>
      <c r="J7" s="5">
        <v>0</v>
      </c>
      <c r="K7" s="5">
        <v>38.377236847848266</v>
      </c>
      <c r="L7" s="5">
        <v>10326.801212646606</v>
      </c>
      <c r="M7" s="5">
        <v>15744.000000000009</v>
      </c>
      <c r="N7" s="5">
        <v>15307.059170115266</v>
      </c>
      <c r="O7" s="5">
        <v>1566.3999999999999</v>
      </c>
      <c r="P7" s="3">
        <v>756.00000000000011</v>
      </c>
      <c r="Q7" s="3">
        <v>2670.7200000000003</v>
      </c>
      <c r="R7" s="3">
        <v>288.8</v>
      </c>
      <c r="S7" s="3">
        <v>0</v>
      </c>
      <c r="T7" s="3">
        <v>374.4</v>
      </c>
      <c r="U7" s="31">
        <v>0</v>
      </c>
      <c r="V7" s="3">
        <v>1667.5199999999995</v>
      </c>
      <c r="W7" s="3">
        <v>3877.7599999999998</v>
      </c>
      <c r="Y7"/>
      <c r="AA7"/>
      <c r="AC7"/>
    </row>
    <row r="8" spans="1:29">
      <c r="A8" s="1">
        <v>36</v>
      </c>
      <c r="B8" s="3">
        <v>19359.299599756887</v>
      </c>
      <c r="C8" s="14">
        <v>13826.822250190315</v>
      </c>
      <c r="D8" s="5">
        <v>216.2788312212918</v>
      </c>
      <c r="E8" s="5">
        <v>1894.0389460780546</v>
      </c>
      <c r="F8" s="5">
        <v>628.57749986920851</v>
      </c>
      <c r="G8" s="5">
        <v>298.21042577241252</v>
      </c>
      <c r="H8" s="5">
        <v>818.66298227034451</v>
      </c>
      <c r="I8" s="5">
        <v>39.124106818634282</v>
      </c>
      <c r="J8" s="5">
        <v>41.301546431161142</v>
      </c>
      <c r="K8" s="5">
        <v>68.471489395044031</v>
      </c>
      <c r="L8" s="5">
        <v>9674.1686197243853</v>
      </c>
      <c r="M8" s="5">
        <v>12856.000000000007</v>
      </c>
      <c r="N8" s="5">
        <v>14977.103817807254</v>
      </c>
      <c r="O8" s="5">
        <v>1601.6</v>
      </c>
      <c r="P8" s="3">
        <v>6692</v>
      </c>
      <c r="Q8" s="3">
        <v>863.2</v>
      </c>
      <c r="R8" s="3">
        <v>0</v>
      </c>
      <c r="S8" s="3">
        <v>0</v>
      </c>
      <c r="T8" s="3">
        <v>0</v>
      </c>
      <c r="U8" s="31">
        <v>0</v>
      </c>
      <c r="V8" s="3">
        <v>1346.8799999999999</v>
      </c>
      <c r="W8" s="3">
        <v>3437.76</v>
      </c>
      <c r="Y8"/>
      <c r="AA8"/>
      <c r="AC8"/>
    </row>
    <row r="9" spans="1:29">
      <c r="A9" s="1">
        <v>42</v>
      </c>
      <c r="B9" s="3">
        <v>21231.41839366324</v>
      </c>
      <c r="C9" s="14">
        <v>14596.50035189419</v>
      </c>
      <c r="D9" s="5">
        <v>234.57416014428279</v>
      </c>
      <c r="E9" s="5">
        <v>2111.0893213039035</v>
      </c>
      <c r="F9" s="5">
        <v>631.28650209805551</v>
      </c>
      <c r="G9" s="5">
        <v>300.06798869728306</v>
      </c>
      <c r="H9" s="5">
        <v>414.95018133420047</v>
      </c>
      <c r="I9" s="5">
        <v>0</v>
      </c>
      <c r="J9" s="5">
        <v>59.676764430401882</v>
      </c>
      <c r="K9" s="5">
        <v>70.584291355140067</v>
      </c>
      <c r="L9" s="5">
        <v>9197.1469698000019</v>
      </c>
      <c r="M9" s="5">
        <v>13416.000000000011</v>
      </c>
      <c r="N9" s="5">
        <v>15335.750939881182</v>
      </c>
      <c r="O9" s="5">
        <v>1654.3999999999999</v>
      </c>
      <c r="P9" s="3">
        <v>5236</v>
      </c>
      <c r="Q9" s="3">
        <v>1252.1599999999999</v>
      </c>
      <c r="R9" s="3">
        <v>0</v>
      </c>
      <c r="S9" s="3">
        <v>0</v>
      </c>
      <c r="T9" s="3">
        <v>0</v>
      </c>
      <c r="U9" s="31">
        <v>0</v>
      </c>
      <c r="V9" s="3">
        <v>1953.6</v>
      </c>
      <c r="W9" s="3">
        <v>3935.68</v>
      </c>
      <c r="Y9"/>
      <c r="AA9"/>
      <c r="AC9"/>
    </row>
    <row r="10" spans="1:29">
      <c r="A10" s="1">
        <v>48</v>
      </c>
      <c r="B10" s="3">
        <v>26163.683143816612</v>
      </c>
      <c r="C10" s="14">
        <v>12667.862877770996</v>
      </c>
      <c r="D10" s="5">
        <v>252.81534801067531</v>
      </c>
      <c r="E10" s="5">
        <v>4065.5557120051421</v>
      </c>
      <c r="F10" s="5">
        <v>600.36210984021</v>
      </c>
      <c r="G10" s="5">
        <v>349.99588625728217</v>
      </c>
      <c r="H10" s="5">
        <v>322.32709215613863</v>
      </c>
      <c r="I10" s="5">
        <v>288.95640490680142</v>
      </c>
      <c r="J10" s="5">
        <v>11.317498638141807</v>
      </c>
      <c r="K10" s="5">
        <v>79.1586538285339</v>
      </c>
      <c r="L10" s="5">
        <v>8779.7940901068705</v>
      </c>
      <c r="M10" s="5">
        <v>11800.000000000007</v>
      </c>
      <c r="N10" s="5">
        <v>13843.778912053638</v>
      </c>
      <c r="O10" s="5">
        <v>1724.7999999999995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1">
        <v>0</v>
      </c>
      <c r="V10" s="3">
        <v>1862.3999999999996</v>
      </c>
      <c r="W10" s="3">
        <v>3527.68</v>
      </c>
      <c r="Y10"/>
      <c r="AA10"/>
      <c r="AC10"/>
    </row>
    <row r="11" spans="1:29">
      <c r="A11" s="1">
        <v>54</v>
      </c>
      <c r="B11" s="3">
        <v>24282.470601584602</v>
      </c>
      <c r="C11" s="14">
        <v>17063.18552435677</v>
      </c>
      <c r="D11" s="5">
        <v>234.8846691517592</v>
      </c>
      <c r="E11" s="5">
        <v>717.93297923494868</v>
      </c>
      <c r="F11" s="5">
        <v>26.577044996129729</v>
      </c>
      <c r="G11" s="5">
        <v>293.57244544690832</v>
      </c>
      <c r="H11" s="5">
        <v>168.04449794298372</v>
      </c>
      <c r="I11" s="5">
        <v>0</v>
      </c>
      <c r="J11" s="5">
        <v>45.470827891226456</v>
      </c>
      <c r="K11" s="5">
        <v>76.356026896310283</v>
      </c>
      <c r="L11" s="5">
        <v>7605.5586673826119</v>
      </c>
      <c r="M11" s="5">
        <v>14888.000000000009</v>
      </c>
      <c r="N11" s="5">
        <v>13972.891876000254</v>
      </c>
      <c r="O11" s="5">
        <v>1636.7999999999997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1">
        <v>0</v>
      </c>
      <c r="V11" s="3">
        <v>1604.16</v>
      </c>
      <c r="W11" s="3">
        <v>6396.8</v>
      </c>
      <c r="Y11"/>
      <c r="AA11"/>
      <c r="AC11"/>
    </row>
    <row r="12" spans="1:29">
      <c r="A12" s="1">
        <v>60</v>
      </c>
      <c r="B12" s="3">
        <v>24373.229003739056</v>
      </c>
      <c r="C12" s="14">
        <v>16296.165564736213</v>
      </c>
      <c r="D12" s="5">
        <v>227.11415832343411</v>
      </c>
      <c r="E12" s="5">
        <v>723.84140942982106</v>
      </c>
      <c r="F12" s="5">
        <v>35.359944293928066</v>
      </c>
      <c r="G12" s="5">
        <v>282.14255995358451</v>
      </c>
      <c r="H12" s="5">
        <v>160.08430472574</v>
      </c>
      <c r="I12" s="5">
        <v>0</v>
      </c>
      <c r="J12" s="5">
        <v>18.428786360093063</v>
      </c>
      <c r="K12" s="5">
        <v>83.029002179292405</v>
      </c>
      <c r="L12" s="5">
        <v>6039.7057618174413</v>
      </c>
      <c r="M12" s="5">
        <v>16440.000000000015</v>
      </c>
      <c r="N12" s="5">
        <v>14934.066163158384</v>
      </c>
      <c r="O12" s="5">
        <v>1320.0000000000002</v>
      </c>
      <c r="P12" s="3">
        <v>169.12000000000003</v>
      </c>
      <c r="Q12" s="3">
        <v>1045.2</v>
      </c>
      <c r="R12" s="3">
        <v>0</v>
      </c>
      <c r="S12" s="3">
        <v>0</v>
      </c>
      <c r="T12" s="3">
        <v>0</v>
      </c>
      <c r="U12" s="31">
        <v>0</v>
      </c>
      <c r="V12" s="3">
        <v>1891.2</v>
      </c>
      <c r="W12" s="3">
        <v>5168</v>
      </c>
      <c r="Y12"/>
      <c r="AA12"/>
      <c r="AC12"/>
    </row>
    <row r="13" spans="1:29">
      <c r="A13" s="1">
        <v>66</v>
      </c>
      <c r="B13" s="3">
        <v>21101.626769070725</v>
      </c>
      <c r="C13" s="14">
        <v>15914.806927089419</v>
      </c>
      <c r="D13" s="5">
        <v>238.2356209684587</v>
      </c>
      <c r="E13" s="5">
        <v>709.63756430458318</v>
      </c>
      <c r="F13" s="5">
        <v>28.426836475773747</v>
      </c>
      <c r="G13" s="5">
        <v>373.90979887882418</v>
      </c>
      <c r="H13" s="5">
        <v>207.12237880233999</v>
      </c>
      <c r="I13" s="5">
        <v>22.033178984553761</v>
      </c>
      <c r="J13" s="5">
        <v>15.963466132421441</v>
      </c>
      <c r="K13" s="5">
        <v>92.553863407929285</v>
      </c>
      <c r="L13" s="5">
        <v>6375.020097378203</v>
      </c>
      <c r="M13" s="5">
        <v>16952.000000000011</v>
      </c>
      <c r="N13" s="5">
        <v>14776.261429445854</v>
      </c>
      <c r="O13" s="5">
        <v>1372.8</v>
      </c>
      <c r="P13" s="3">
        <v>6658.4000000000005</v>
      </c>
      <c r="Q13" s="3">
        <v>538.72</v>
      </c>
      <c r="R13" s="3">
        <v>0</v>
      </c>
      <c r="S13" s="3">
        <v>0</v>
      </c>
      <c r="T13" s="3">
        <v>0</v>
      </c>
      <c r="U13" s="31">
        <v>0</v>
      </c>
      <c r="V13" s="3">
        <v>0</v>
      </c>
      <c r="W13" s="3">
        <v>3936.96</v>
      </c>
      <c r="Y13"/>
      <c r="AA13"/>
      <c r="AC13"/>
    </row>
    <row r="14" spans="1:29">
      <c r="A14" s="1">
        <v>72</v>
      </c>
      <c r="B14" s="3">
        <v>23343.625961872633</v>
      </c>
      <c r="C14" s="14">
        <v>16648.19067757934</v>
      </c>
      <c r="D14" s="5">
        <v>270.94589750560135</v>
      </c>
      <c r="E14" s="5">
        <v>855.09092471265365</v>
      </c>
      <c r="F14" s="5">
        <v>7.539025092617706</v>
      </c>
      <c r="G14" s="5">
        <v>407.25676875777708</v>
      </c>
      <c r="H14" s="5">
        <v>233.15482685361161</v>
      </c>
      <c r="I14" s="5">
        <v>23.053768763162108</v>
      </c>
      <c r="J14" s="5">
        <v>15.891383202896186</v>
      </c>
      <c r="K14" s="5">
        <v>101.92355945420127</v>
      </c>
      <c r="L14" s="5">
        <v>6153.2877449182324</v>
      </c>
      <c r="M14" s="5">
        <v>17744.000000000015</v>
      </c>
      <c r="N14" s="5">
        <v>14288.501343425312</v>
      </c>
      <c r="O14" s="5">
        <v>1249.6000000000001</v>
      </c>
      <c r="P14" s="3">
        <v>3085.6</v>
      </c>
      <c r="Q14" s="3">
        <v>752.96</v>
      </c>
      <c r="R14" s="3">
        <v>0</v>
      </c>
      <c r="S14" s="3">
        <v>0</v>
      </c>
      <c r="T14" s="3">
        <v>0</v>
      </c>
      <c r="U14" s="31">
        <v>0</v>
      </c>
      <c r="V14" s="3">
        <v>0</v>
      </c>
      <c r="W14" s="3">
        <v>4657.28</v>
      </c>
      <c r="Y14"/>
      <c r="AA14"/>
      <c r="AC14"/>
    </row>
    <row r="15" spans="1:29">
      <c r="A15" s="1">
        <v>78</v>
      </c>
      <c r="B15" s="3">
        <v>27522.294954747093</v>
      </c>
      <c r="C15" s="14">
        <v>11959.509379749286</v>
      </c>
      <c r="D15" s="5">
        <v>193.94737878139324</v>
      </c>
      <c r="E15" s="5">
        <v>613.87630962208084</v>
      </c>
      <c r="F15" s="5">
        <v>37.442604795226195</v>
      </c>
      <c r="G15" s="5">
        <v>455.19384822294649</v>
      </c>
      <c r="H15" s="5">
        <v>277.8125303629144</v>
      </c>
      <c r="I15" s="5">
        <v>31.89218062696148</v>
      </c>
      <c r="J15" s="5">
        <v>12.060920907082295</v>
      </c>
      <c r="K15" s="5">
        <v>103.55228744289465</v>
      </c>
      <c r="L15" s="5">
        <v>7857.7289288759303</v>
      </c>
      <c r="M15" s="5">
        <v>16248.000000000013</v>
      </c>
      <c r="N15" s="5">
        <v>14489.34373178671</v>
      </c>
      <c r="O15" s="5">
        <v>1179.2</v>
      </c>
      <c r="P15" s="3">
        <v>789.60000000000014</v>
      </c>
      <c r="Q15" s="3">
        <v>474.2399999999999</v>
      </c>
      <c r="R15" s="3">
        <v>0</v>
      </c>
      <c r="S15" s="3">
        <v>0</v>
      </c>
      <c r="T15" s="3">
        <v>0</v>
      </c>
      <c r="U15" s="31">
        <v>0</v>
      </c>
      <c r="V15" s="3">
        <v>355.2</v>
      </c>
      <c r="W15" s="3">
        <v>5568.96</v>
      </c>
      <c r="Y15"/>
      <c r="AA15"/>
      <c r="AC15"/>
    </row>
    <row r="16" spans="1:29">
      <c r="A16" s="1">
        <v>84</v>
      </c>
      <c r="B16" s="3">
        <v>19390.801508673336</v>
      </c>
      <c r="C16" s="14">
        <v>13667.439358143462</v>
      </c>
      <c r="D16" s="5">
        <v>177.89292786020457</v>
      </c>
      <c r="E16" s="5">
        <v>528.31519160142932</v>
      </c>
      <c r="F16" s="5">
        <v>0</v>
      </c>
      <c r="G16" s="5">
        <v>401.44459700363609</v>
      </c>
      <c r="H16" s="5">
        <v>295.64900256767424</v>
      </c>
      <c r="I16" s="5">
        <v>0</v>
      </c>
      <c r="J16" s="5">
        <v>19.863996830224753</v>
      </c>
      <c r="K16" s="5">
        <v>93.77624042738789</v>
      </c>
      <c r="L16" s="5">
        <v>8244.6000438027513</v>
      </c>
      <c r="M16" s="5">
        <v>18648.000000000011</v>
      </c>
      <c r="N16" s="5">
        <v>14403.268422488971</v>
      </c>
      <c r="O16" s="5">
        <v>1267.2</v>
      </c>
      <c r="P16" s="3">
        <v>296.24000000000007</v>
      </c>
      <c r="Q16" s="3">
        <v>679.11999999999989</v>
      </c>
      <c r="R16" s="3">
        <v>0</v>
      </c>
      <c r="S16" s="3">
        <v>0</v>
      </c>
      <c r="T16" s="3">
        <v>0</v>
      </c>
      <c r="U16" s="31">
        <v>0</v>
      </c>
      <c r="V16" s="3">
        <v>1260.9599999999998</v>
      </c>
      <c r="W16" s="3">
        <v>5892.48</v>
      </c>
      <c r="Y16"/>
      <c r="AA16"/>
      <c r="AC16"/>
    </row>
    <row r="17" spans="1:29">
      <c r="A17" s="1">
        <v>90</v>
      </c>
      <c r="B17" s="3">
        <v>23893.222300242982</v>
      </c>
      <c r="C17" s="14">
        <v>13488.128397795203</v>
      </c>
      <c r="D17" s="5">
        <v>182.75875689972963</v>
      </c>
      <c r="E17" s="5">
        <v>560.38593422307861</v>
      </c>
      <c r="F17" s="5">
        <v>0</v>
      </c>
      <c r="G17" s="5">
        <v>411.02696776499334</v>
      </c>
      <c r="H17" s="5">
        <v>286.10206827856888</v>
      </c>
      <c r="I17" s="5">
        <v>0</v>
      </c>
      <c r="J17" s="5">
        <v>23.558070726178368</v>
      </c>
      <c r="K17" s="5">
        <v>82.028059594326152</v>
      </c>
      <c r="L17" s="5">
        <v>7973.1744760738884</v>
      </c>
      <c r="M17" s="5">
        <v>16904.000000000011</v>
      </c>
      <c r="N17" s="5">
        <v>15421.826249178925</v>
      </c>
      <c r="O17" s="5">
        <v>1460.7999999999997</v>
      </c>
      <c r="P17" s="3">
        <v>0</v>
      </c>
      <c r="Q17" s="3">
        <v>904.8</v>
      </c>
      <c r="R17" s="3">
        <v>0</v>
      </c>
      <c r="S17" s="3">
        <v>0</v>
      </c>
      <c r="T17" s="3">
        <v>0</v>
      </c>
      <c r="U17" s="31">
        <v>0</v>
      </c>
      <c r="V17" s="3">
        <v>1603.2000000000003</v>
      </c>
      <c r="W17" s="3">
        <v>5879.3600000000006</v>
      </c>
      <c r="Y17"/>
      <c r="AA17"/>
      <c r="AC17"/>
    </row>
    <row r="18" spans="1:29">
      <c r="A18" s="1">
        <v>96</v>
      </c>
      <c r="B18" s="3">
        <v>26628.747422011496</v>
      </c>
      <c r="C18" s="14">
        <v>11241.533371576013</v>
      </c>
      <c r="D18" s="5">
        <v>178.69355033966664</v>
      </c>
      <c r="E18" s="5">
        <v>565.38792285037277</v>
      </c>
      <c r="F18" s="5">
        <v>0</v>
      </c>
      <c r="G18" s="5">
        <v>385.99553501943905</v>
      </c>
      <c r="H18" s="5">
        <v>266.92212156090892</v>
      </c>
      <c r="I18" s="5">
        <v>0</v>
      </c>
      <c r="J18" s="5">
        <v>27.051162509392377</v>
      </c>
      <c r="K18" s="5">
        <v>77.192565571606337</v>
      </c>
      <c r="L18" s="5">
        <v>8114.6414975673224</v>
      </c>
      <c r="M18" s="5">
        <v>15504.000000000011</v>
      </c>
      <c r="N18" s="5">
        <v>14331.538998074184</v>
      </c>
      <c r="O18" s="5">
        <v>1390.3999999999999</v>
      </c>
      <c r="P18" s="3">
        <v>0</v>
      </c>
      <c r="Q18" s="3">
        <v>478.39999999999992</v>
      </c>
      <c r="R18" s="3">
        <v>0</v>
      </c>
      <c r="S18" s="3">
        <v>0</v>
      </c>
      <c r="T18" s="3">
        <v>0</v>
      </c>
      <c r="U18" s="31">
        <v>0</v>
      </c>
      <c r="V18" s="3">
        <v>1761.6</v>
      </c>
      <c r="W18" s="3">
        <v>6636.8</v>
      </c>
      <c r="Y18"/>
      <c r="AA18"/>
      <c r="AC18"/>
    </row>
    <row r="19" spans="1:29">
      <c r="A19" s="1">
        <v>102</v>
      </c>
      <c r="B19" s="3">
        <v>23290.780520378714</v>
      </c>
      <c r="C19" s="14">
        <v>13588.644270511597</v>
      </c>
      <c r="D19" s="5">
        <v>174.67674990335638</v>
      </c>
      <c r="E19" s="5">
        <v>588.10335399234418</v>
      </c>
      <c r="F19" s="5">
        <v>0</v>
      </c>
      <c r="G19" s="5">
        <v>389.38825041158373</v>
      </c>
      <c r="H19" s="5">
        <v>293.16851825575867</v>
      </c>
      <c r="I19" s="5">
        <v>0</v>
      </c>
      <c r="J19" s="5">
        <v>26.404496865304463</v>
      </c>
      <c r="K19" s="5">
        <v>80.288913353349741</v>
      </c>
      <c r="L19" s="5">
        <v>8227.6266569318141</v>
      </c>
      <c r="M19" s="5">
        <v>15152.000000000009</v>
      </c>
      <c r="N19" s="5">
        <v>14145.042494595738</v>
      </c>
      <c r="O19" s="5">
        <v>1460.7999999999997</v>
      </c>
      <c r="P19" s="3">
        <v>0</v>
      </c>
      <c r="Q19" s="3">
        <v>786.24</v>
      </c>
      <c r="R19" s="3">
        <v>0</v>
      </c>
      <c r="S19" s="3">
        <v>0</v>
      </c>
      <c r="T19" s="3">
        <v>0</v>
      </c>
      <c r="U19" s="31">
        <v>0</v>
      </c>
      <c r="V19" s="3">
        <v>1991.9999999999998</v>
      </c>
      <c r="W19" s="3">
        <v>6241.5999999999995</v>
      </c>
      <c r="Y19"/>
      <c r="AA19"/>
      <c r="AC19"/>
    </row>
    <row r="20" spans="1:29">
      <c r="A20" s="1">
        <v>108</v>
      </c>
      <c r="B20" s="3">
        <v>25354.174925235064</v>
      </c>
      <c r="C20" s="14">
        <v>11337.273348991315</v>
      </c>
      <c r="D20" s="5">
        <v>147.85064373690631</v>
      </c>
      <c r="E20" s="5">
        <v>593.45384926225859</v>
      </c>
      <c r="F20" s="5">
        <v>0</v>
      </c>
      <c r="G20" s="5">
        <v>394.7274838640248</v>
      </c>
      <c r="H20" s="5">
        <v>299.46085688534367</v>
      </c>
      <c r="I20" s="5">
        <v>0</v>
      </c>
      <c r="J20" s="5">
        <v>33.449442011647214</v>
      </c>
      <c r="K20" s="5">
        <v>77.292352030291269</v>
      </c>
      <c r="L20" s="5">
        <v>7781.0386522889639</v>
      </c>
      <c r="M20" s="5">
        <v>14216.000000000007</v>
      </c>
      <c r="N20" s="5">
        <v>12925.642279544385</v>
      </c>
      <c r="O20" s="5">
        <v>1284.8</v>
      </c>
      <c r="P20" s="3">
        <v>0</v>
      </c>
      <c r="Q20" s="3">
        <v>68.64</v>
      </c>
      <c r="R20" s="3">
        <v>0</v>
      </c>
      <c r="S20" s="3">
        <v>0</v>
      </c>
      <c r="T20" s="3">
        <v>0</v>
      </c>
      <c r="U20" s="31">
        <v>0</v>
      </c>
      <c r="V20" s="3">
        <v>2150.3999999999996</v>
      </c>
      <c r="W20" s="3">
        <v>5235.1999999999989</v>
      </c>
      <c r="Y20"/>
      <c r="AA20"/>
      <c r="AC20"/>
    </row>
    <row r="21" spans="1:29">
      <c r="A21" s="1">
        <v>114</v>
      </c>
      <c r="B21" s="3">
        <v>23160.607033203254</v>
      </c>
      <c r="C21" s="14">
        <v>10051.138626842079</v>
      </c>
      <c r="D21" s="5">
        <v>143.20585346410488</v>
      </c>
      <c r="E21" s="5">
        <v>2860.3441051698455</v>
      </c>
      <c r="F21" s="5">
        <v>315.67795060176024</v>
      </c>
      <c r="G21" s="5">
        <v>401.30567774807872</v>
      </c>
      <c r="H21" s="5">
        <v>367.77758039742457</v>
      </c>
      <c r="I21" s="5">
        <v>0</v>
      </c>
      <c r="J21" s="5">
        <v>60.513729274246259</v>
      </c>
      <c r="K21" s="5">
        <v>80.538693452714696</v>
      </c>
      <c r="L21" s="5">
        <v>7879.439547049923</v>
      </c>
      <c r="M21" s="5">
        <v>14672.000000000009</v>
      </c>
      <c r="N21" s="5">
        <v>16296.92522703931</v>
      </c>
      <c r="O21" s="5">
        <v>1654.3999999999999</v>
      </c>
      <c r="P21" s="3">
        <v>0</v>
      </c>
      <c r="Q21" s="3">
        <v>1071.1999999999998</v>
      </c>
      <c r="R21" s="3">
        <v>0</v>
      </c>
      <c r="S21" s="3">
        <v>0</v>
      </c>
      <c r="T21" s="3">
        <v>0</v>
      </c>
      <c r="U21" s="31">
        <v>17.920000000000002</v>
      </c>
      <c r="V21" s="3">
        <v>1943.9999999999998</v>
      </c>
      <c r="W21" s="3">
        <v>4528.32</v>
      </c>
      <c r="Y21"/>
      <c r="AA21"/>
      <c r="AC21"/>
    </row>
    <row r="22" spans="1:29">
      <c r="A22" s="1">
        <v>120</v>
      </c>
      <c r="B22" s="3">
        <v>20877.780880922845</v>
      </c>
      <c r="C22" s="14">
        <v>4288.7798769039919</v>
      </c>
      <c r="D22" s="5">
        <v>171.99230187533752</v>
      </c>
      <c r="E22" s="5">
        <v>6820.5579185071265</v>
      </c>
      <c r="F22" s="5">
        <v>523.85353150401613</v>
      </c>
      <c r="G22" s="5">
        <v>514.09961590931277</v>
      </c>
      <c r="H22" s="5">
        <v>425.96977313246521</v>
      </c>
      <c r="I22" s="5">
        <v>0</v>
      </c>
      <c r="J22" s="5">
        <v>100.67852118352744</v>
      </c>
      <c r="K22" s="5">
        <v>123.98581064557462</v>
      </c>
      <c r="L22" s="5">
        <v>9098.7535873636734</v>
      </c>
      <c r="M22" s="5">
        <v>13680.000000000009</v>
      </c>
      <c r="N22" s="5">
        <v>18262.311456004434</v>
      </c>
      <c r="O22" s="5">
        <v>2393.6</v>
      </c>
      <c r="P22" s="3">
        <v>0</v>
      </c>
      <c r="Q22" s="3">
        <v>453.43999999999994</v>
      </c>
      <c r="R22" s="3">
        <v>0</v>
      </c>
      <c r="S22" s="3">
        <v>0</v>
      </c>
      <c r="T22" s="3">
        <v>0</v>
      </c>
      <c r="U22" s="31">
        <v>0</v>
      </c>
      <c r="V22" s="3">
        <v>1809.5999999999997</v>
      </c>
      <c r="W22" s="3">
        <v>5198.08</v>
      </c>
      <c r="Y22"/>
      <c r="AA22"/>
      <c r="AC22"/>
    </row>
    <row r="23" spans="1:29">
      <c r="A23" s="1">
        <v>126</v>
      </c>
      <c r="B23" s="3">
        <v>25872.527930078599</v>
      </c>
      <c r="C23" s="14">
        <v>6106.8573612840773</v>
      </c>
      <c r="D23" s="5">
        <v>120.26698478857635</v>
      </c>
      <c r="E23" s="5">
        <v>11973.102703032553</v>
      </c>
      <c r="F23" s="5">
        <v>727.60164702583529</v>
      </c>
      <c r="G23" s="5">
        <v>508.58811541526438</v>
      </c>
      <c r="H23" s="5">
        <v>281.53313474987829</v>
      </c>
      <c r="I23" s="5">
        <v>0</v>
      </c>
      <c r="J23" s="5">
        <v>99.935143815690182</v>
      </c>
      <c r="K23" s="5">
        <v>83.99164569594187</v>
      </c>
      <c r="L23" s="5">
        <v>6546.9465496998655</v>
      </c>
      <c r="M23" s="5">
        <v>10048.000000000007</v>
      </c>
      <c r="N23" s="5">
        <v>12079.23507144991</v>
      </c>
      <c r="O23" s="5">
        <v>1689.6</v>
      </c>
      <c r="P23" s="3">
        <v>0</v>
      </c>
      <c r="Q23" s="3">
        <v>715.51999999999987</v>
      </c>
      <c r="R23" s="3">
        <v>0</v>
      </c>
      <c r="S23" s="3">
        <v>0</v>
      </c>
      <c r="T23" s="3">
        <v>0</v>
      </c>
      <c r="U23" s="31">
        <v>0</v>
      </c>
      <c r="V23" s="3">
        <v>1963.2</v>
      </c>
      <c r="W23" s="3">
        <v>6565.7599999999993</v>
      </c>
      <c r="Y23"/>
      <c r="AA23"/>
      <c r="AC23"/>
    </row>
    <row r="24" spans="1:29">
      <c r="A24" s="1">
        <v>132</v>
      </c>
      <c r="B24" s="3">
        <v>28812.622089874319</v>
      </c>
      <c r="C24" s="14">
        <v>936.71279549216706</v>
      </c>
      <c r="D24" s="5">
        <v>98.436256097587545</v>
      </c>
      <c r="E24" s="5">
        <v>13410.650893236198</v>
      </c>
      <c r="F24" s="5">
        <v>101.5233300154247</v>
      </c>
      <c r="G24" s="5">
        <v>569.8253590025256</v>
      </c>
      <c r="H24" s="5">
        <v>296.88122067839964</v>
      </c>
      <c r="I24" s="5">
        <v>0</v>
      </c>
      <c r="J24" s="5">
        <v>105.60003389144332</v>
      </c>
      <c r="K24" s="5">
        <v>94.785997351400326</v>
      </c>
      <c r="L24" s="5">
        <v>7003.2593600911441</v>
      </c>
      <c r="M24" s="5">
        <v>12232.000000000007</v>
      </c>
      <c r="N24" s="5">
        <v>12265.731574928357</v>
      </c>
      <c r="O24" s="5">
        <v>1619.1999999999998</v>
      </c>
      <c r="P24" s="3">
        <v>0</v>
      </c>
      <c r="Q24" s="3">
        <v>629.19999999999993</v>
      </c>
      <c r="R24" s="3">
        <v>0</v>
      </c>
      <c r="S24" s="3">
        <v>0</v>
      </c>
      <c r="T24" s="3">
        <v>0</v>
      </c>
      <c r="U24" s="31">
        <v>0</v>
      </c>
      <c r="V24" s="3">
        <v>2438.3999999999996</v>
      </c>
      <c r="W24" s="3">
        <v>6018.88</v>
      </c>
      <c r="Y24"/>
      <c r="AA24"/>
      <c r="AC24"/>
    </row>
    <row r="25" spans="1:29">
      <c r="A25" s="1">
        <v>138</v>
      </c>
      <c r="B25" s="3">
        <v>23366.790085190172</v>
      </c>
      <c r="C25" s="14">
        <v>2271.2880409603749</v>
      </c>
      <c r="D25" s="5">
        <v>123.64285170365115</v>
      </c>
      <c r="E25" s="5">
        <v>11500.886655407698</v>
      </c>
      <c r="F25" s="5">
        <v>92.678863998208456</v>
      </c>
      <c r="G25" s="5">
        <v>633.79377599817178</v>
      </c>
      <c r="H25" s="5">
        <v>344.44305607176653</v>
      </c>
      <c r="I25" s="5">
        <v>0</v>
      </c>
      <c r="J25" s="5">
        <v>126.18310863472234</v>
      </c>
      <c r="K25" s="5">
        <v>119.2950140873798</v>
      </c>
      <c r="L25" s="5">
        <v>8139.2212146416841</v>
      </c>
      <c r="M25" s="5">
        <v>15384.000000000009</v>
      </c>
      <c r="N25" s="5">
        <v>14446.306077137839</v>
      </c>
      <c r="O25" s="5">
        <v>2059.1999999999998</v>
      </c>
      <c r="P25" s="3">
        <v>0</v>
      </c>
      <c r="Q25" s="3">
        <v>599.04</v>
      </c>
      <c r="R25" s="3">
        <v>0</v>
      </c>
      <c r="S25" s="3">
        <v>0</v>
      </c>
      <c r="T25" s="3">
        <v>0</v>
      </c>
      <c r="U25" s="31">
        <v>0</v>
      </c>
      <c r="V25" s="3">
        <v>2486.4</v>
      </c>
      <c r="W25" s="3">
        <v>5953.5999999999995</v>
      </c>
      <c r="Y25"/>
      <c r="AA25"/>
      <c r="AC25"/>
    </row>
    <row r="26" spans="1:29">
      <c r="A26" s="1">
        <v>144</v>
      </c>
      <c r="B26" s="3">
        <v>18970.797560965832</v>
      </c>
      <c r="C26" s="14">
        <v>1398.2443146142596</v>
      </c>
      <c r="D26" s="5">
        <v>150.16797086144288</v>
      </c>
      <c r="E26" s="5">
        <v>13079.367778901986</v>
      </c>
      <c r="F26" s="5">
        <v>0</v>
      </c>
      <c r="G26" s="5">
        <v>711.1826223537646</v>
      </c>
      <c r="H26" s="5">
        <v>384.29240926021458</v>
      </c>
      <c r="I26" s="5">
        <v>26.096423563185372</v>
      </c>
      <c r="J26" s="5">
        <v>110.4088808685072</v>
      </c>
      <c r="K26" s="5">
        <v>130.83620388562127</v>
      </c>
      <c r="L26" s="5">
        <v>9121.2879217813006</v>
      </c>
      <c r="M26" s="5">
        <v>14520.000000000007</v>
      </c>
      <c r="N26" s="5">
        <v>16741.647658410981</v>
      </c>
      <c r="O26" s="5">
        <v>2164.7999999999997</v>
      </c>
      <c r="P26" s="3">
        <v>0</v>
      </c>
      <c r="Q26" s="3">
        <v>777.92</v>
      </c>
      <c r="R26" s="3">
        <v>0</v>
      </c>
      <c r="S26" s="3">
        <v>0</v>
      </c>
      <c r="T26" s="3">
        <v>0</v>
      </c>
      <c r="U26" s="31">
        <v>0</v>
      </c>
      <c r="V26" s="3">
        <v>2884.7999999999993</v>
      </c>
      <c r="W26" s="3">
        <v>4505.6000000000004</v>
      </c>
      <c r="Y26"/>
      <c r="AA26"/>
      <c r="AC26"/>
    </row>
    <row r="27" spans="1:29">
      <c r="A27" s="1">
        <v>150</v>
      </c>
      <c r="B27" s="3">
        <v>26779.104221686153</v>
      </c>
      <c r="C27" s="14">
        <v>6228.0769413976714</v>
      </c>
      <c r="D27" s="5">
        <v>63.96359900300493</v>
      </c>
      <c r="E27" s="5">
        <v>4242.4414779254339</v>
      </c>
      <c r="F27" s="5">
        <v>352.47678963611867</v>
      </c>
      <c r="G27" s="5">
        <v>411.36060317744898</v>
      </c>
      <c r="H27" s="5">
        <v>265.05648110220324</v>
      </c>
      <c r="I27" s="5">
        <v>0</v>
      </c>
      <c r="J27" s="5">
        <v>72.019513183601049</v>
      </c>
      <c r="K27" s="5">
        <v>84.914428269269081</v>
      </c>
      <c r="L27" s="5">
        <v>6705.37406529089</v>
      </c>
      <c r="M27" s="5">
        <v>12144.000000000009</v>
      </c>
      <c r="N27" s="5">
        <v>14962.757932924298</v>
      </c>
      <c r="O27" s="5">
        <v>1671.9999999999995</v>
      </c>
      <c r="P27" s="3">
        <v>0</v>
      </c>
      <c r="Q27" s="3">
        <v>652.08000000000004</v>
      </c>
      <c r="R27" s="3">
        <v>0</v>
      </c>
      <c r="S27" s="3">
        <v>0</v>
      </c>
      <c r="T27" s="3">
        <v>0</v>
      </c>
      <c r="U27" s="31">
        <v>0</v>
      </c>
      <c r="V27" s="3">
        <v>2836.8</v>
      </c>
      <c r="W27" s="3">
        <v>6623.0399999999991</v>
      </c>
      <c r="Y27"/>
      <c r="AA27"/>
      <c r="AC27"/>
    </row>
    <row r="28" spans="1:29">
      <c r="A28" s="1">
        <v>156</v>
      </c>
      <c r="B28" s="3">
        <v>24510.223493660022</v>
      </c>
      <c r="C28" s="14">
        <v>4191.8987000604593</v>
      </c>
      <c r="D28" s="5">
        <v>45.591928253891851</v>
      </c>
      <c r="E28" s="5">
        <v>6064.958847015816</v>
      </c>
      <c r="F28" s="5">
        <v>237.14668945542417</v>
      </c>
      <c r="G28" s="5">
        <v>427.88385181249265</v>
      </c>
      <c r="H28" s="5">
        <v>294.98170091760193</v>
      </c>
      <c r="I28" s="5">
        <v>0</v>
      </c>
      <c r="J28" s="5">
        <v>62.551910066902323</v>
      </c>
      <c r="K28" s="5">
        <v>89.166615617585123</v>
      </c>
      <c r="L28" s="5">
        <v>7711.3062095578362</v>
      </c>
      <c r="M28" s="5">
        <v>12480.000000000007</v>
      </c>
      <c r="N28" s="5">
        <v>15335.750939881182</v>
      </c>
      <c r="O28" s="5">
        <v>1742.3999999999999</v>
      </c>
      <c r="P28" s="3">
        <v>450.24</v>
      </c>
      <c r="Q28" s="3">
        <v>557.43999999999994</v>
      </c>
      <c r="R28" s="3">
        <v>0</v>
      </c>
      <c r="S28" s="3">
        <v>0</v>
      </c>
      <c r="T28" s="3">
        <v>0</v>
      </c>
      <c r="U28" s="31">
        <v>0</v>
      </c>
      <c r="V28" s="3">
        <v>2313.5999999999995</v>
      </c>
      <c r="W28" s="3">
        <v>8343.3599999999988</v>
      </c>
      <c r="Y28"/>
      <c r="AA28"/>
      <c r="AC28"/>
    </row>
    <row r="29" spans="1:29">
      <c r="A29" s="1">
        <v>162</v>
      </c>
      <c r="B29" s="3">
        <v>28939.399253134754</v>
      </c>
      <c r="C29" s="14">
        <v>1386.4224210672237</v>
      </c>
      <c r="D29" s="5">
        <v>79.27225707435116</v>
      </c>
      <c r="E29" s="5">
        <v>10460.596645374406</v>
      </c>
      <c r="F29" s="5">
        <v>219.63812625694487</v>
      </c>
      <c r="G29" s="5">
        <v>401.58546675374606</v>
      </c>
      <c r="H29" s="5">
        <v>264.12462642186182</v>
      </c>
      <c r="I29" s="5">
        <v>0</v>
      </c>
      <c r="J29" s="5">
        <v>90.824391289354381</v>
      </c>
      <c r="K29" s="5">
        <v>79.470670702739369</v>
      </c>
      <c r="L29" s="5">
        <v>6957.9347646290462</v>
      </c>
      <c r="M29" s="5">
        <v>10456.000000000005</v>
      </c>
      <c r="N29" s="5">
        <v>14302.847228308266</v>
      </c>
      <c r="O29" s="5">
        <v>1848</v>
      </c>
      <c r="P29" s="3">
        <v>0</v>
      </c>
      <c r="Q29" s="3">
        <v>773.75999999999988</v>
      </c>
      <c r="R29" s="3">
        <v>0</v>
      </c>
      <c r="S29" s="3">
        <v>0</v>
      </c>
      <c r="T29" s="3">
        <v>0</v>
      </c>
      <c r="U29" s="31">
        <v>0</v>
      </c>
      <c r="V29" s="3">
        <v>2433.6</v>
      </c>
      <c r="W29" s="3">
        <v>5338.8799999999992</v>
      </c>
      <c r="Y29"/>
      <c r="AA29"/>
      <c r="AC29"/>
    </row>
    <row r="30" spans="1:29">
      <c r="A30" s="1">
        <v>168</v>
      </c>
      <c r="B30" s="3">
        <v>30113.997748709502</v>
      </c>
      <c r="C30" s="14">
        <v>7902.9906746734814</v>
      </c>
      <c r="D30" s="5">
        <v>38.600257851205065</v>
      </c>
      <c r="E30" s="5">
        <v>1759.8560729579617</v>
      </c>
      <c r="F30" s="5">
        <v>135.74568160106364</v>
      </c>
      <c r="G30" s="5">
        <v>305.78030456821716</v>
      </c>
      <c r="H30" s="5">
        <v>174.45255077765043</v>
      </c>
      <c r="I30" s="5">
        <v>0</v>
      </c>
      <c r="J30" s="5">
        <v>34.369215635278898</v>
      </c>
      <c r="K30" s="5">
        <v>65.681870199608667</v>
      </c>
      <c r="L30" s="5">
        <v>5071.7542050637321</v>
      </c>
      <c r="M30" s="5">
        <v>10864.000000000007</v>
      </c>
      <c r="N30" s="5">
        <v>11720.587949375984</v>
      </c>
      <c r="O30" s="5">
        <v>1496</v>
      </c>
      <c r="P30" s="3">
        <v>166.88</v>
      </c>
      <c r="Q30" s="3">
        <v>953.68</v>
      </c>
      <c r="R30" s="3">
        <v>0</v>
      </c>
      <c r="S30" s="3">
        <v>0</v>
      </c>
      <c r="T30" s="3">
        <v>0</v>
      </c>
      <c r="U30" s="31">
        <v>0</v>
      </c>
      <c r="V30" s="3">
        <v>3585.6</v>
      </c>
      <c r="W30" s="3">
        <v>5961.2800000000007</v>
      </c>
      <c r="Y30"/>
      <c r="AA30"/>
      <c r="AC30"/>
    </row>
    <row r="31" spans="1:29">
      <c r="A31" s="1">
        <v>174</v>
      </c>
      <c r="B31" s="3">
        <v>21713.043521479769</v>
      </c>
      <c r="C31" s="14">
        <v>10798.853457994825</v>
      </c>
      <c r="D31" s="5">
        <v>82.213663232371303</v>
      </c>
      <c r="E31" s="5">
        <v>393.6662595487403</v>
      </c>
      <c r="F31" s="5">
        <v>0</v>
      </c>
      <c r="G31" s="5">
        <v>320.06071515749818</v>
      </c>
      <c r="H31" s="5">
        <v>322.69491823698678</v>
      </c>
      <c r="I31" s="5">
        <v>0</v>
      </c>
      <c r="J31" s="5">
        <v>56.927381829481533</v>
      </c>
      <c r="K31" s="5">
        <v>82.639912295345667</v>
      </c>
      <c r="L31" s="5">
        <v>8215.6193227113745</v>
      </c>
      <c r="M31" s="5">
        <v>15496.000000000009</v>
      </c>
      <c r="N31" s="5">
        <v>15622.668637540324</v>
      </c>
      <c r="O31" s="5">
        <v>1478.3999999999999</v>
      </c>
      <c r="P31" s="3">
        <v>561.12000000000012</v>
      </c>
      <c r="Q31" s="3">
        <v>1283.3600000000001</v>
      </c>
      <c r="R31" s="3">
        <v>0</v>
      </c>
      <c r="S31" s="3">
        <v>0</v>
      </c>
      <c r="T31" s="3">
        <v>0</v>
      </c>
      <c r="U31" s="31">
        <v>0</v>
      </c>
      <c r="V31" s="3">
        <v>556.79999999999995</v>
      </c>
      <c r="W31" s="3">
        <v>5936</v>
      </c>
      <c r="Y31"/>
      <c r="AA31"/>
      <c r="AC31"/>
    </row>
    <row r="32" spans="1:29">
      <c r="A32" s="1">
        <v>180</v>
      </c>
      <c r="B32" s="3">
        <v>19100.480833795322</v>
      </c>
      <c r="C32" s="14">
        <v>10476.927874214252</v>
      </c>
      <c r="D32" s="5">
        <v>65.752340420186854</v>
      </c>
      <c r="E32" s="5">
        <v>300.46097816277529</v>
      </c>
      <c r="F32" s="5">
        <v>0</v>
      </c>
      <c r="G32" s="5">
        <v>293.97361184099708</v>
      </c>
      <c r="H32" s="5">
        <v>315.71490894255339</v>
      </c>
      <c r="I32" s="5">
        <v>0</v>
      </c>
      <c r="J32" s="5">
        <v>55.178763776287049</v>
      </c>
      <c r="K32" s="5">
        <v>85.065691919423273</v>
      </c>
      <c r="L32" s="5">
        <v>8607.0727526252813</v>
      </c>
      <c r="M32" s="5">
        <v>14784.000000000009</v>
      </c>
      <c r="N32" s="5">
        <v>16339.962881688181</v>
      </c>
      <c r="O32" s="5">
        <v>1548.8000000000002</v>
      </c>
      <c r="P32" s="3">
        <v>163.52000000000004</v>
      </c>
      <c r="Q32" s="3">
        <v>1432.3919999999998</v>
      </c>
      <c r="R32" s="3">
        <v>0</v>
      </c>
      <c r="S32" s="3">
        <v>0</v>
      </c>
      <c r="T32" s="3">
        <v>0</v>
      </c>
      <c r="U32" s="31">
        <v>0</v>
      </c>
      <c r="V32" s="3">
        <v>3883.2</v>
      </c>
      <c r="W32" s="3">
        <v>5011.2</v>
      </c>
      <c r="Y32"/>
      <c r="AA32"/>
      <c r="AC32"/>
    </row>
    <row r="33" spans="1:29">
      <c r="A33" s="1">
        <v>186</v>
      </c>
      <c r="B33" s="3">
        <v>29436.974436349556</v>
      </c>
      <c r="C33" s="14">
        <v>9802.6764653149712</v>
      </c>
      <c r="D33" s="5">
        <v>45.613062196780461</v>
      </c>
      <c r="E33" s="5">
        <v>693.38530347767505</v>
      </c>
      <c r="F33" s="5">
        <v>0</v>
      </c>
      <c r="G33" s="5">
        <v>330.51042051097153</v>
      </c>
      <c r="H33" s="5">
        <v>238.39860515281185</v>
      </c>
      <c r="I33" s="5">
        <v>0</v>
      </c>
      <c r="J33" s="5">
        <v>35.350527910534552</v>
      </c>
      <c r="K33" s="5">
        <v>78.904000363621478</v>
      </c>
      <c r="L33" s="5">
        <v>6541.8036528669154</v>
      </c>
      <c r="M33" s="5">
        <v>12824.000000000007</v>
      </c>
      <c r="N33" s="5">
        <v>14173.734264361654</v>
      </c>
      <c r="O33" s="5">
        <v>1408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1">
        <v>0</v>
      </c>
      <c r="V33" s="3">
        <v>4468.8</v>
      </c>
      <c r="W33" s="3">
        <v>5124.16</v>
      </c>
      <c r="Y33"/>
      <c r="AA33"/>
      <c r="AC33"/>
    </row>
    <row r="34" spans="1:29">
      <c r="A34" s="1">
        <v>192</v>
      </c>
      <c r="B34" s="3">
        <v>20968.666290680303</v>
      </c>
      <c r="C34" s="14">
        <v>9811.1636890132995</v>
      </c>
      <c r="D34" s="5">
        <v>60.494297490020983</v>
      </c>
      <c r="E34" s="5">
        <v>310.94268587281817</v>
      </c>
      <c r="F34" s="5">
        <v>0</v>
      </c>
      <c r="G34" s="5">
        <v>448.47734680930404</v>
      </c>
      <c r="H34" s="5">
        <v>319.99819533958481</v>
      </c>
      <c r="I34" s="5">
        <v>0</v>
      </c>
      <c r="J34" s="5">
        <v>51.959647523367188</v>
      </c>
      <c r="K34" s="5">
        <v>83.956004970437505</v>
      </c>
      <c r="L34" s="5">
        <v>7671.8987879548413</v>
      </c>
      <c r="M34" s="5">
        <v>16384.000000000011</v>
      </c>
      <c r="N34" s="5">
        <v>18491.845614131751</v>
      </c>
      <c r="O34" s="5">
        <v>1513.6</v>
      </c>
      <c r="P34" s="3">
        <v>436.80000000000007</v>
      </c>
      <c r="Q34" s="3">
        <v>0</v>
      </c>
      <c r="R34" s="3">
        <v>0</v>
      </c>
      <c r="S34" s="3">
        <v>0</v>
      </c>
      <c r="T34" s="3">
        <v>0</v>
      </c>
      <c r="U34" s="31">
        <v>0</v>
      </c>
      <c r="V34" s="3">
        <v>2923.1999999999994</v>
      </c>
      <c r="W34" s="3">
        <v>5970.5599999999995</v>
      </c>
      <c r="Y34"/>
      <c r="AA34"/>
      <c r="AC34"/>
    </row>
    <row r="35" spans="1:29">
      <c r="A35" s="1">
        <v>198</v>
      </c>
      <c r="B35" s="3">
        <v>19073.247108960801</v>
      </c>
      <c r="C35" s="14">
        <v>9782.764160773062</v>
      </c>
      <c r="D35" s="5">
        <v>59.775678342575432</v>
      </c>
      <c r="E35" s="5">
        <v>350.10908120204442</v>
      </c>
      <c r="F35" s="5">
        <v>0</v>
      </c>
      <c r="G35" s="5">
        <v>477.75650098243739</v>
      </c>
      <c r="H35" s="5">
        <v>331.96247961329595</v>
      </c>
      <c r="I35" s="5">
        <v>0</v>
      </c>
      <c r="J35" s="5">
        <v>47.075733338887616</v>
      </c>
      <c r="K35" s="5">
        <v>93.543972259902816</v>
      </c>
      <c r="L35" s="5">
        <v>7685.2642286464861</v>
      </c>
      <c r="M35" s="5">
        <v>15488.000000000011</v>
      </c>
      <c r="N35" s="5">
        <v>17430.250132792924</v>
      </c>
      <c r="O35" s="5">
        <v>1636.7999999999997</v>
      </c>
      <c r="P35" s="3">
        <v>342.72</v>
      </c>
      <c r="Q35" s="3">
        <v>628.16</v>
      </c>
      <c r="R35" s="3">
        <v>0</v>
      </c>
      <c r="S35" s="3">
        <v>0</v>
      </c>
      <c r="T35" s="3">
        <v>0</v>
      </c>
      <c r="U35" s="31">
        <v>0</v>
      </c>
      <c r="V35" s="3">
        <v>2457.6</v>
      </c>
      <c r="W35" s="3">
        <v>6377.28</v>
      </c>
      <c r="Y35"/>
      <c r="AA35"/>
      <c r="AC35"/>
    </row>
    <row r="36" spans="1:29">
      <c r="A36" s="1">
        <v>204</v>
      </c>
      <c r="B36" s="3">
        <v>22603.612347654307</v>
      </c>
      <c r="C36" s="14">
        <v>7362.798471474598</v>
      </c>
      <c r="D36" s="5">
        <v>63.886814333093611</v>
      </c>
      <c r="E36" s="5">
        <v>349.94079129252026</v>
      </c>
      <c r="F36" s="5">
        <v>0</v>
      </c>
      <c r="G36" s="5">
        <v>355.55277602601927</v>
      </c>
      <c r="H36" s="5">
        <v>308.22211543523713</v>
      </c>
      <c r="I36" s="5">
        <v>0</v>
      </c>
      <c r="J36" s="5">
        <v>45.87979648232168</v>
      </c>
      <c r="K36" s="5">
        <v>96.797342119850995</v>
      </c>
      <c r="L36" s="5">
        <v>7441.9814532593118</v>
      </c>
      <c r="M36" s="5">
        <v>15648.000000000009</v>
      </c>
      <c r="N36" s="5">
        <v>16971.181816538294</v>
      </c>
      <c r="O36" s="5">
        <v>1495.9999999999995</v>
      </c>
      <c r="P36" s="3">
        <v>0</v>
      </c>
      <c r="Q36" s="3">
        <v>877.76</v>
      </c>
      <c r="R36" s="3">
        <v>0</v>
      </c>
      <c r="S36" s="3">
        <v>0</v>
      </c>
      <c r="T36" s="3">
        <v>0</v>
      </c>
      <c r="U36" s="31">
        <v>0</v>
      </c>
      <c r="V36" s="3">
        <v>4113.5999999999995</v>
      </c>
      <c r="W36" s="3">
        <v>4677.4399999999996</v>
      </c>
      <c r="Y36"/>
      <c r="AA36"/>
      <c r="AC36"/>
    </row>
    <row r="37" spans="1:29">
      <c r="A37" s="1">
        <v>210</v>
      </c>
      <c r="B37" s="3">
        <v>21021.917188022577</v>
      </c>
      <c r="C37" s="14">
        <v>6811.2548818936248</v>
      </c>
      <c r="D37" s="5">
        <v>60.986641944453183</v>
      </c>
      <c r="E37" s="5">
        <v>345.90864894313984</v>
      </c>
      <c r="F37" s="5">
        <v>0</v>
      </c>
      <c r="G37" s="5">
        <v>387.16931118149364</v>
      </c>
      <c r="H37" s="5">
        <v>319.00389442433254</v>
      </c>
      <c r="I37" s="5">
        <v>0</v>
      </c>
      <c r="J37" s="5">
        <v>47.588689682634971</v>
      </c>
      <c r="K37" s="5">
        <v>103.94369489692534</v>
      </c>
      <c r="L37" s="5">
        <v>7411.1049868963473</v>
      </c>
      <c r="M37" s="5">
        <v>15632.000000000009</v>
      </c>
      <c r="N37" s="5">
        <v>18606.61269319541</v>
      </c>
      <c r="O37" s="5">
        <v>1619.1999999999998</v>
      </c>
      <c r="P37" s="3">
        <v>0</v>
      </c>
      <c r="Q37" s="3">
        <v>919.3599999999999</v>
      </c>
      <c r="R37" s="3">
        <v>0</v>
      </c>
      <c r="S37" s="3">
        <v>0</v>
      </c>
      <c r="T37" s="3">
        <v>0</v>
      </c>
      <c r="U37" s="31">
        <v>0</v>
      </c>
      <c r="V37" s="3">
        <v>4838.3999999999996</v>
      </c>
      <c r="W37" s="3">
        <v>4208.32</v>
      </c>
      <c r="Y37"/>
      <c r="AA37"/>
      <c r="AC37"/>
    </row>
    <row r="38" spans="1:29">
      <c r="A38" s="1">
        <v>216</v>
      </c>
      <c r="B38" s="3">
        <v>8476.1898803032309</v>
      </c>
      <c r="C38" s="14">
        <v>10441.907903279669</v>
      </c>
      <c r="D38" s="5">
        <v>60.262455323966797</v>
      </c>
      <c r="E38" s="5">
        <v>359.81019601819446</v>
      </c>
      <c r="F38" s="5">
        <v>0</v>
      </c>
      <c r="G38" s="5">
        <v>547.87341164713325</v>
      </c>
      <c r="H38" s="5">
        <v>332.00585163095559</v>
      </c>
      <c r="I38" s="5">
        <v>0</v>
      </c>
      <c r="J38" s="5">
        <v>45.424233349323515</v>
      </c>
      <c r="K38" s="5">
        <v>96.674850100480029</v>
      </c>
      <c r="L38" s="5">
        <v>8115.2932424877217</v>
      </c>
      <c r="M38" s="5">
        <v>15912.000000000011</v>
      </c>
      <c r="N38" s="5">
        <v>18190.582031589653</v>
      </c>
      <c r="O38" s="5">
        <v>1619.1999999999998</v>
      </c>
      <c r="P38" s="3">
        <v>0</v>
      </c>
      <c r="Q38" s="3">
        <v>1355.12</v>
      </c>
      <c r="R38" s="3">
        <v>0</v>
      </c>
      <c r="S38" s="3">
        <v>0</v>
      </c>
      <c r="T38" s="3">
        <v>0</v>
      </c>
      <c r="U38" s="31">
        <v>0</v>
      </c>
      <c r="V38" s="3">
        <v>4646.4000000000005</v>
      </c>
      <c r="W38" s="3">
        <v>5265.5999999999995</v>
      </c>
      <c r="Y38"/>
      <c r="AA38"/>
      <c r="AC38"/>
    </row>
    <row r="39" spans="1:29">
      <c r="A39" s="1">
        <v>222</v>
      </c>
      <c r="B39" s="3">
        <v>25738.015655464893</v>
      </c>
      <c r="C39" s="14">
        <v>7368.4548423816432</v>
      </c>
      <c r="D39" s="5">
        <v>45.269224954918457</v>
      </c>
      <c r="E39" s="5">
        <v>299.04434045037101</v>
      </c>
      <c r="F39" s="5">
        <v>0</v>
      </c>
      <c r="G39" s="5">
        <v>483.79300284330429</v>
      </c>
      <c r="H39" s="5">
        <v>317.36414064238375</v>
      </c>
      <c r="I39" s="5">
        <v>0</v>
      </c>
      <c r="J39" s="5">
        <v>46.537809447825467</v>
      </c>
      <c r="K39" s="5">
        <v>91.596331482206892</v>
      </c>
      <c r="L39" s="5">
        <v>8012.0399951246882</v>
      </c>
      <c r="M39" s="5">
        <v>14664.000000000007</v>
      </c>
      <c r="N39" s="5">
        <v>16684.264118879153</v>
      </c>
      <c r="O39" s="5">
        <v>1531.1999999999998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1">
        <v>0</v>
      </c>
      <c r="V39" s="3">
        <v>3120</v>
      </c>
      <c r="W39" s="3">
        <v>3490.5599999999995</v>
      </c>
      <c r="Y39"/>
      <c r="AA39"/>
      <c r="AC39"/>
    </row>
    <row r="40" spans="1:29">
      <c r="A40" s="1">
        <v>228</v>
      </c>
      <c r="B40" s="3">
        <v>16136.234633437132</v>
      </c>
      <c r="C40" s="14">
        <v>8279.7076959532897</v>
      </c>
      <c r="D40" s="5">
        <v>48.308209500932378</v>
      </c>
      <c r="E40" s="5">
        <v>400.2644006916629</v>
      </c>
      <c r="F40" s="5">
        <v>0</v>
      </c>
      <c r="G40" s="5">
        <v>326.78142098223663</v>
      </c>
      <c r="H40" s="5">
        <v>320.07871694794204</v>
      </c>
      <c r="I40" s="5">
        <v>0</v>
      </c>
      <c r="J40" s="5">
        <v>35.366635163703201</v>
      </c>
      <c r="K40" s="5">
        <v>95.242104294295316</v>
      </c>
      <c r="L40" s="5">
        <v>8021.7729223051483</v>
      </c>
      <c r="M40" s="5">
        <v>14472.000000000007</v>
      </c>
      <c r="N40" s="5">
        <v>18420.116189716966</v>
      </c>
      <c r="O40" s="5">
        <v>1636.7999999999997</v>
      </c>
      <c r="P40" s="3">
        <v>0</v>
      </c>
      <c r="Q40" s="3">
        <v>1169.9999999999998</v>
      </c>
      <c r="R40" s="3">
        <v>0</v>
      </c>
      <c r="S40" s="3">
        <v>0</v>
      </c>
      <c r="T40" s="3">
        <v>0</v>
      </c>
      <c r="U40" s="31">
        <v>15.360000000000001</v>
      </c>
      <c r="V40" s="3">
        <v>4295.9999999999991</v>
      </c>
      <c r="W40" s="3">
        <v>4354.5599999999995</v>
      </c>
      <c r="Y40"/>
      <c r="AA40"/>
      <c r="AC40"/>
    </row>
    <row r="41" spans="1:29">
      <c r="A41" s="1">
        <v>234</v>
      </c>
      <c r="B41" s="3">
        <v>17223.586653136234</v>
      </c>
      <c r="C41" s="14">
        <v>8800.1786617498346</v>
      </c>
      <c r="D41" s="5">
        <v>42.059869947844859</v>
      </c>
      <c r="E41" s="5">
        <v>93.561215381113442</v>
      </c>
      <c r="F41" s="5">
        <v>42.310835915483096</v>
      </c>
      <c r="G41" s="5">
        <v>247.81585666095302</v>
      </c>
      <c r="H41" s="5">
        <v>301.43024392058015</v>
      </c>
      <c r="I41" s="5">
        <v>0</v>
      </c>
      <c r="J41" s="5">
        <v>36.530324891346623</v>
      </c>
      <c r="K41" s="5">
        <v>98.0630177852955</v>
      </c>
      <c r="L41" s="5">
        <v>7953.3876221119826</v>
      </c>
      <c r="M41" s="5">
        <v>14864.000000000009</v>
      </c>
      <c r="N41" s="5">
        <v>17889.318449047554</v>
      </c>
      <c r="O41" s="5">
        <v>1566.3999999999999</v>
      </c>
      <c r="P41" s="3">
        <v>421.12</v>
      </c>
      <c r="Q41" s="3">
        <v>869.44</v>
      </c>
      <c r="R41" s="3">
        <v>0</v>
      </c>
      <c r="S41" s="3">
        <v>0</v>
      </c>
      <c r="T41" s="3">
        <v>43.68</v>
      </c>
      <c r="U41" s="31">
        <v>0</v>
      </c>
      <c r="V41" s="3">
        <v>4799.9999999999991</v>
      </c>
      <c r="W41" s="3">
        <v>5345.2800000000007</v>
      </c>
      <c r="Y41"/>
      <c r="AA41"/>
      <c r="AC41"/>
    </row>
    <row r="42" spans="1:29">
      <c r="A42" s="1">
        <v>240</v>
      </c>
      <c r="B42" s="3">
        <v>19989.796926077266</v>
      </c>
      <c r="C42" s="14">
        <v>6851.7581120737805</v>
      </c>
      <c r="D42" s="5">
        <v>48.784421022044356</v>
      </c>
      <c r="E42" s="5">
        <v>407.56798334510188</v>
      </c>
      <c r="F42" s="5">
        <v>0</v>
      </c>
      <c r="G42" s="5">
        <v>168.80252724484791</v>
      </c>
      <c r="H42" s="5">
        <v>297.53527839950391</v>
      </c>
      <c r="I42" s="5">
        <v>12.611630390341064</v>
      </c>
      <c r="J42" s="5">
        <v>28.108289079564923</v>
      </c>
      <c r="K42" s="5">
        <v>92.271564755419462</v>
      </c>
      <c r="L42" s="5">
        <v>7494.4899629413803</v>
      </c>
      <c r="M42" s="5">
        <v>14824.000000000009</v>
      </c>
      <c r="N42" s="5">
        <v>18090.160837408956</v>
      </c>
      <c r="O42" s="5">
        <v>1795.1999999999998</v>
      </c>
      <c r="P42" s="3">
        <v>362.88000000000005</v>
      </c>
      <c r="Q42" s="3">
        <v>1123.2</v>
      </c>
      <c r="R42" s="3">
        <v>0</v>
      </c>
      <c r="S42" s="3">
        <v>0</v>
      </c>
      <c r="T42" s="3">
        <v>0</v>
      </c>
      <c r="U42" s="31">
        <v>0</v>
      </c>
      <c r="V42" s="3">
        <v>3873.6</v>
      </c>
      <c r="W42" s="3">
        <v>5119.3599999999997</v>
      </c>
      <c r="Y42"/>
      <c r="AA42"/>
      <c r="AC42"/>
    </row>
    <row r="43" spans="1:29">
      <c r="A43" s="1">
        <v>246</v>
      </c>
      <c r="B43" s="3">
        <v>17533.172163196185</v>
      </c>
      <c r="C43" s="14">
        <v>7552.0195163791886</v>
      </c>
      <c r="D43" s="5">
        <v>66.160029311461301</v>
      </c>
      <c r="E43" s="5">
        <v>717.1208887609157</v>
      </c>
      <c r="F43" s="5">
        <v>0</v>
      </c>
      <c r="G43" s="5">
        <v>47.712903685595656</v>
      </c>
      <c r="H43" s="5">
        <v>317.74642406245175</v>
      </c>
      <c r="I43" s="5">
        <v>8.3701354945486468</v>
      </c>
      <c r="J43" s="5">
        <v>60.052019939973739</v>
      </c>
      <c r="K43" s="5">
        <v>82.056406836850272</v>
      </c>
      <c r="L43" s="5">
        <v>7613.625685817934</v>
      </c>
      <c r="M43" s="5">
        <v>16312.000000000011</v>
      </c>
      <c r="N43" s="5">
        <v>17918.01021881347</v>
      </c>
      <c r="O43" s="5">
        <v>1812.7999999999997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1">
        <v>0</v>
      </c>
      <c r="V43" s="3">
        <v>3892.7999999999993</v>
      </c>
      <c r="W43" s="3">
        <v>5329.5999999999985</v>
      </c>
      <c r="Y43"/>
      <c r="AA43"/>
      <c r="AC43"/>
    </row>
    <row r="44" spans="1:29">
      <c r="A44" s="1">
        <v>252</v>
      </c>
      <c r="B44" s="3">
        <v>12700.681806159526</v>
      </c>
      <c r="C44" s="14">
        <v>7352.9167482979237</v>
      </c>
      <c r="D44" s="5">
        <v>48.468263485666945</v>
      </c>
      <c r="E44" s="5">
        <v>83.667321806687738</v>
      </c>
      <c r="F44" s="5">
        <v>52.138310103050401</v>
      </c>
      <c r="G44" s="5">
        <v>45.146114737093953</v>
      </c>
      <c r="H44" s="5">
        <v>361.76011423817204</v>
      </c>
      <c r="I44" s="5">
        <v>0</v>
      </c>
      <c r="J44" s="5">
        <v>42.928267491266816</v>
      </c>
      <c r="K44" s="5">
        <v>80.853903493598068</v>
      </c>
      <c r="L44" s="5">
        <v>7909.7176669080809</v>
      </c>
      <c r="M44" s="5">
        <v>16944.000000000007</v>
      </c>
      <c r="N44" s="5">
        <v>18721.379772259064</v>
      </c>
      <c r="O44" s="5">
        <v>1848</v>
      </c>
      <c r="P44" s="3">
        <v>558.88000000000011</v>
      </c>
      <c r="Q44" s="3">
        <v>763.36</v>
      </c>
      <c r="R44" s="3">
        <v>0</v>
      </c>
      <c r="S44" s="3">
        <v>0</v>
      </c>
      <c r="T44" s="3">
        <v>0</v>
      </c>
      <c r="U44" s="31">
        <v>0</v>
      </c>
      <c r="V44" s="3">
        <v>4809.6000000000004</v>
      </c>
      <c r="W44" s="3">
        <v>4738.5599999999986</v>
      </c>
      <c r="Y44"/>
      <c r="AA44"/>
      <c r="AC44"/>
    </row>
    <row r="45" spans="1:29">
      <c r="L45" s="6"/>
      <c r="M45" s="6"/>
      <c r="N45" s="6"/>
      <c r="O45" s="6"/>
      <c r="P45" s="6"/>
      <c r="Q45" s="6"/>
    </row>
    <row r="46" spans="1:29">
      <c r="A46" s="34" t="s">
        <v>53</v>
      </c>
      <c r="B46" s="17" t="s">
        <v>55</v>
      </c>
      <c r="C46" s="17" t="s">
        <v>24</v>
      </c>
      <c r="D46" s="17" t="s">
        <v>25</v>
      </c>
      <c r="E46" s="17" t="s">
        <v>27</v>
      </c>
      <c r="F46" s="17" t="s">
        <v>28</v>
      </c>
      <c r="G46" s="17" t="s">
        <v>29</v>
      </c>
      <c r="H46" s="17" t="s">
        <v>30</v>
      </c>
      <c r="I46" s="17" t="s">
        <v>31</v>
      </c>
      <c r="J46" s="17" t="s">
        <v>32</v>
      </c>
      <c r="K46" s="17" t="s">
        <v>33</v>
      </c>
      <c r="L46" s="17" t="s">
        <v>20</v>
      </c>
      <c r="M46" s="17" t="s">
        <v>34</v>
      </c>
      <c r="N46" s="17" t="s">
        <v>26</v>
      </c>
      <c r="O46" s="36"/>
      <c r="Q46"/>
      <c r="S46"/>
      <c r="T46"/>
      <c r="U46"/>
      <c r="W46"/>
      <c r="Y46"/>
      <c r="AA46"/>
      <c r="AC46"/>
    </row>
    <row r="47" spans="1:29">
      <c r="A47" s="39" t="s">
        <v>91</v>
      </c>
      <c r="B47" s="3">
        <v>40224.759303968414</v>
      </c>
      <c r="C47" s="3">
        <v>9232.7621798686305</v>
      </c>
      <c r="D47" s="3">
        <v>17433.70809642016</v>
      </c>
      <c r="E47" s="3">
        <v>0</v>
      </c>
      <c r="F47" s="16">
        <v>0</v>
      </c>
      <c r="G47" s="3">
        <v>0</v>
      </c>
      <c r="H47" s="16">
        <v>0</v>
      </c>
      <c r="I47" s="3">
        <v>0</v>
      </c>
      <c r="J47" s="16">
        <v>0</v>
      </c>
      <c r="K47" s="3">
        <v>2566.4207972583408</v>
      </c>
      <c r="L47" s="16">
        <v>1403.3999999999999</v>
      </c>
      <c r="M47" s="3">
        <v>3909.9326537259549</v>
      </c>
      <c r="N47" s="3">
        <v>20826.15854900884</v>
      </c>
      <c r="O47" s="13"/>
      <c r="Q47"/>
      <c r="S47"/>
      <c r="T47"/>
      <c r="U47"/>
      <c r="W47"/>
      <c r="Y47"/>
      <c r="AA47"/>
      <c r="AC47"/>
    </row>
    <row r="48" spans="1:29">
      <c r="A48" s="1">
        <v>12</v>
      </c>
      <c r="B48" s="3">
        <v>16522.019206784746</v>
      </c>
      <c r="C48" s="3">
        <v>10424.829479919401</v>
      </c>
      <c r="D48" s="3">
        <v>1052.9824969139624</v>
      </c>
      <c r="E48" s="3">
        <v>35.199999999999996</v>
      </c>
      <c r="F48" s="16">
        <v>343.52</v>
      </c>
      <c r="G48" s="3">
        <v>5594.8951043532834</v>
      </c>
      <c r="H48" s="16">
        <v>3632.72</v>
      </c>
      <c r="I48" s="3">
        <v>13208.000000000009</v>
      </c>
      <c r="J48" s="16">
        <v>5622.4</v>
      </c>
      <c r="K48" s="3">
        <v>11785.501568295373</v>
      </c>
      <c r="L48" s="16">
        <v>0</v>
      </c>
      <c r="M48" s="3">
        <v>0</v>
      </c>
      <c r="N48" s="3">
        <v>127.60344559928926</v>
      </c>
      <c r="O48"/>
      <c r="Q48"/>
      <c r="S48"/>
      <c r="T48"/>
      <c r="U48"/>
      <c r="W48"/>
      <c r="Y48"/>
      <c r="AA48"/>
      <c r="AC48"/>
    </row>
    <row r="49" spans="1:29">
      <c r="A49" s="1">
        <v>18</v>
      </c>
      <c r="B49" s="3">
        <v>22966.61525488909</v>
      </c>
      <c r="C49" s="3">
        <v>9238.0690549390201</v>
      </c>
      <c r="D49" s="3">
        <v>4415.1030131565449</v>
      </c>
      <c r="E49" s="3">
        <v>369.59999999999997</v>
      </c>
      <c r="F49" s="16">
        <v>532</v>
      </c>
      <c r="G49" s="3">
        <v>9726.5099506449405</v>
      </c>
      <c r="H49" s="16">
        <v>3893.7599999999998</v>
      </c>
      <c r="I49" s="3">
        <v>10752.000000000007</v>
      </c>
      <c r="J49" s="16">
        <v>3785.6</v>
      </c>
      <c r="K49" s="3">
        <v>11072.311111370427</v>
      </c>
      <c r="L49" s="16">
        <v>0</v>
      </c>
      <c r="M49" s="3">
        <v>18.368955352520967</v>
      </c>
      <c r="N49" s="3">
        <v>464.5250465838734</v>
      </c>
      <c r="O49"/>
      <c r="Q49"/>
      <c r="S49"/>
      <c r="T49"/>
      <c r="U49"/>
      <c r="W49"/>
      <c r="Y49"/>
      <c r="AA49"/>
      <c r="AC49"/>
    </row>
    <row r="50" spans="1:29">
      <c r="A50" s="1">
        <v>24</v>
      </c>
      <c r="B50" s="3">
        <v>21728.491340191569</v>
      </c>
      <c r="C50" s="3">
        <v>13661.851833006272</v>
      </c>
      <c r="D50" s="3">
        <v>8094.9259178824732</v>
      </c>
      <c r="E50" s="3">
        <v>862.40000000000009</v>
      </c>
      <c r="F50" s="16">
        <v>425.59999999999991</v>
      </c>
      <c r="G50" s="3">
        <v>12308.769229577227</v>
      </c>
      <c r="H50" s="16">
        <v>2246.3999999999996</v>
      </c>
      <c r="I50" s="3">
        <v>9400.0000000000055</v>
      </c>
      <c r="J50" s="16">
        <v>2016</v>
      </c>
      <c r="K50" s="3">
        <v>10226.959981915141</v>
      </c>
      <c r="L50" s="16">
        <v>691.19999999999993</v>
      </c>
      <c r="M50" s="3">
        <v>13.158167860519935</v>
      </c>
      <c r="N50" s="3">
        <v>1428.5844296066271</v>
      </c>
      <c r="O50"/>
      <c r="Q50"/>
      <c r="S50"/>
      <c r="T50"/>
      <c r="U50"/>
      <c r="W50"/>
      <c r="Y50"/>
      <c r="AA50"/>
      <c r="AC50"/>
    </row>
    <row r="51" spans="1:29">
      <c r="A51" s="1">
        <v>30</v>
      </c>
      <c r="B51" s="3">
        <v>16133.177293045883</v>
      </c>
      <c r="C51" s="3">
        <v>11085.641235218169</v>
      </c>
      <c r="D51" s="3">
        <v>11058.923141705738</v>
      </c>
      <c r="E51" s="3">
        <v>1566.3999999999999</v>
      </c>
      <c r="F51" s="16">
        <v>288.8</v>
      </c>
      <c r="G51" s="3">
        <v>15307.059170115266</v>
      </c>
      <c r="H51" s="16">
        <v>2670.7200000000003</v>
      </c>
      <c r="I51" s="3">
        <v>15744.000000000009</v>
      </c>
      <c r="J51" s="16">
        <v>756.00000000000011</v>
      </c>
      <c r="K51" s="3">
        <v>10326.801212646606</v>
      </c>
      <c r="L51" s="16">
        <v>1667.5199999999995</v>
      </c>
      <c r="M51" s="3">
        <v>0</v>
      </c>
      <c r="N51" s="3">
        <v>948.47248330973446</v>
      </c>
      <c r="O51"/>
      <c r="Q51"/>
      <c r="S51"/>
      <c r="T51"/>
      <c r="U51"/>
      <c r="W51"/>
      <c r="Y51"/>
      <c r="AA51"/>
      <c r="AC51"/>
    </row>
    <row r="52" spans="1:29">
      <c r="A52" s="1">
        <v>36</v>
      </c>
      <c r="B52" s="3">
        <v>19359.299599756887</v>
      </c>
      <c r="C52" s="3">
        <v>8318.1236879242097</v>
      </c>
      <c r="D52" s="3">
        <v>13826.822250190315</v>
      </c>
      <c r="E52" s="3">
        <v>1601.6</v>
      </c>
      <c r="F52" s="16">
        <v>0</v>
      </c>
      <c r="G52" s="3">
        <v>14977.103817807254</v>
      </c>
      <c r="H52" s="16">
        <v>863.2</v>
      </c>
      <c r="I52" s="3">
        <v>12856.000000000007</v>
      </c>
      <c r="J52" s="16">
        <v>6692</v>
      </c>
      <c r="K52" s="3">
        <v>9674.1686197243853</v>
      </c>
      <c r="L52" s="16">
        <v>1346.8799999999999</v>
      </c>
      <c r="M52" s="3">
        <v>41.301546431161142</v>
      </c>
      <c r="N52" s="3">
        <v>1894.0389460780546</v>
      </c>
      <c r="O52"/>
      <c r="Q52"/>
      <c r="S52"/>
      <c r="T52"/>
      <c r="U52"/>
      <c r="W52"/>
      <c r="Y52"/>
      <c r="AA52"/>
      <c r="AC52"/>
    </row>
    <row r="53" spans="1:29">
      <c r="A53" s="1">
        <v>42</v>
      </c>
      <c r="B53" s="3">
        <v>21231.41839366324</v>
      </c>
      <c r="C53" s="3">
        <v>8369.7206775261602</v>
      </c>
      <c r="D53" s="3">
        <v>14596.50035189419</v>
      </c>
      <c r="E53" s="3">
        <v>1654.3999999999999</v>
      </c>
      <c r="F53" s="16">
        <v>0</v>
      </c>
      <c r="G53" s="3">
        <v>15335.750939881182</v>
      </c>
      <c r="H53" s="16">
        <v>1252.1599999999999</v>
      </c>
      <c r="I53" s="3">
        <v>13416.000000000011</v>
      </c>
      <c r="J53" s="16">
        <v>5236</v>
      </c>
      <c r="K53" s="3">
        <v>9197.1469698000019</v>
      </c>
      <c r="L53" s="16">
        <v>1953.6</v>
      </c>
      <c r="M53" s="3">
        <v>59.676764430401882</v>
      </c>
      <c r="N53" s="3">
        <v>2111.0893213039035</v>
      </c>
      <c r="O53"/>
      <c r="Q53"/>
      <c r="S53"/>
      <c r="T53"/>
      <c r="U53"/>
      <c r="W53"/>
      <c r="Y53"/>
      <c r="AA53"/>
      <c r="AC53"/>
    </row>
    <row r="54" spans="1:29">
      <c r="A54" s="1">
        <v>48</v>
      </c>
      <c r="B54" s="3">
        <v>26163.683143816612</v>
      </c>
      <c r="C54" s="3">
        <v>8293.6340293493813</v>
      </c>
      <c r="D54" s="3">
        <v>12667.862877770996</v>
      </c>
      <c r="E54" s="3">
        <v>1724.7999999999995</v>
      </c>
      <c r="F54" s="16">
        <v>0</v>
      </c>
      <c r="G54" s="3">
        <v>13843.778912053638</v>
      </c>
      <c r="H54" s="16">
        <v>0</v>
      </c>
      <c r="I54" s="3">
        <v>11800.000000000007</v>
      </c>
      <c r="J54" s="16">
        <v>0</v>
      </c>
      <c r="K54" s="3">
        <v>8779.7940901068705</v>
      </c>
      <c r="L54" s="16">
        <v>1862.3999999999996</v>
      </c>
      <c r="M54" s="3">
        <v>11.317498638141807</v>
      </c>
      <c r="N54" s="3">
        <v>4065.5557120051421</v>
      </c>
      <c r="O54"/>
      <c r="Q54"/>
      <c r="S54"/>
      <c r="T54"/>
      <c r="U54"/>
      <c r="W54"/>
      <c r="Y54"/>
      <c r="AA54"/>
      <c r="AC54"/>
    </row>
    <row r="55" spans="1:29">
      <c r="A55" s="1">
        <v>54</v>
      </c>
      <c r="B55" s="3">
        <v>24282.470601584602</v>
      </c>
      <c r="C55" s="3">
        <v>10214.161150493443</v>
      </c>
      <c r="D55" s="3">
        <v>17063.18552435677</v>
      </c>
      <c r="E55" s="3">
        <v>1636.7999999999997</v>
      </c>
      <c r="F55" s="16">
        <v>0</v>
      </c>
      <c r="G55" s="3">
        <v>13972.891876000254</v>
      </c>
      <c r="H55" s="16">
        <v>0</v>
      </c>
      <c r="I55" s="3">
        <v>14888.000000000009</v>
      </c>
      <c r="J55" s="16">
        <v>0</v>
      </c>
      <c r="K55" s="3">
        <v>7605.5586673826119</v>
      </c>
      <c r="L55" s="16">
        <v>1604.16</v>
      </c>
      <c r="M55" s="3">
        <v>45.470827891226456</v>
      </c>
      <c r="N55" s="3">
        <v>717.93297923494868</v>
      </c>
      <c r="O55"/>
      <c r="Q55"/>
      <c r="S55"/>
      <c r="T55"/>
      <c r="U55"/>
      <c r="W55"/>
      <c r="Y55"/>
      <c r="AA55"/>
      <c r="AC55"/>
    </row>
    <row r="56" spans="1:29">
      <c r="A56" s="1">
        <v>60</v>
      </c>
      <c r="B56" s="3">
        <v>24373.229003739056</v>
      </c>
      <c r="C56" s="3">
        <v>9158.6516269558124</v>
      </c>
      <c r="D56" s="3">
        <v>16296.165564736213</v>
      </c>
      <c r="E56" s="3">
        <v>1320.0000000000002</v>
      </c>
      <c r="F56" s="16">
        <v>0</v>
      </c>
      <c r="G56" s="3">
        <v>14934.066163158384</v>
      </c>
      <c r="H56" s="16">
        <v>1045.2</v>
      </c>
      <c r="I56" s="3">
        <v>16440.000000000015</v>
      </c>
      <c r="J56" s="16">
        <v>169.12000000000003</v>
      </c>
      <c r="K56" s="3">
        <v>6039.7057618174413</v>
      </c>
      <c r="L56" s="16">
        <v>1891.2</v>
      </c>
      <c r="M56" s="3">
        <v>18.428786360093063</v>
      </c>
      <c r="N56" s="3">
        <v>723.84140942982106</v>
      </c>
      <c r="O56"/>
      <c r="Q56"/>
      <c r="S56"/>
      <c r="T56"/>
      <c r="U56"/>
      <c r="W56"/>
      <c r="Y56"/>
      <c r="AA56"/>
      <c r="AC56"/>
    </row>
    <row r="57" spans="1:29">
      <c r="A57" s="1">
        <v>66</v>
      </c>
      <c r="B57" s="3">
        <v>21101.626769070725</v>
      </c>
      <c r="C57" s="3">
        <v>8072.60789021456</v>
      </c>
      <c r="D57" s="3">
        <v>15914.806927089419</v>
      </c>
      <c r="E57" s="3">
        <v>1372.8</v>
      </c>
      <c r="F57" s="16">
        <v>0</v>
      </c>
      <c r="G57" s="3">
        <v>14776.261429445854</v>
      </c>
      <c r="H57" s="16">
        <v>538.72</v>
      </c>
      <c r="I57" s="3">
        <v>16952.000000000011</v>
      </c>
      <c r="J57" s="16">
        <v>6658.4000000000005</v>
      </c>
      <c r="K57" s="3">
        <v>6375.020097378203</v>
      </c>
      <c r="L57" s="16">
        <v>0</v>
      </c>
      <c r="M57" s="3">
        <v>15.963466132421441</v>
      </c>
      <c r="N57" s="3">
        <v>709.63756430458318</v>
      </c>
      <c r="O57"/>
      <c r="Q57"/>
      <c r="S57"/>
      <c r="T57"/>
      <c r="U57"/>
      <c r="W57"/>
      <c r="Y57"/>
      <c r="AA57"/>
      <c r="AC57"/>
    </row>
    <row r="58" spans="1:29">
      <c r="A58" s="1">
        <v>72</v>
      </c>
      <c r="B58" s="3">
        <v>23343.625961872633</v>
      </c>
      <c r="C58" s="3">
        <v>8609.2564857792822</v>
      </c>
      <c r="D58" s="3">
        <v>16648.19067757934</v>
      </c>
      <c r="E58" s="3">
        <v>1249.6000000000001</v>
      </c>
      <c r="F58" s="16">
        <v>0</v>
      </c>
      <c r="G58" s="3">
        <v>14288.501343425312</v>
      </c>
      <c r="H58" s="16">
        <v>752.96</v>
      </c>
      <c r="I58" s="3">
        <v>17744.000000000015</v>
      </c>
      <c r="J58" s="16">
        <v>3085.6</v>
      </c>
      <c r="K58" s="3">
        <v>6153.2877449182324</v>
      </c>
      <c r="L58" s="16">
        <v>0</v>
      </c>
      <c r="M58" s="3">
        <v>15.891383202896186</v>
      </c>
      <c r="N58" s="3">
        <v>855.09092471265365</v>
      </c>
      <c r="O58"/>
      <c r="Q58"/>
      <c r="S58"/>
      <c r="T58"/>
      <c r="U58"/>
      <c r="W58"/>
      <c r="Y58"/>
      <c r="AA58"/>
      <c r="AC58"/>
    </row>
    <row r="59" spans="1:29">
      <c r="A59" s="1">
        <v>78</v>
      </c>
      <c r="B59" s="3">
        <v>27522.294954747093</v>
      </c>
      <c r="C59" s="3">
        <v>8952.0081350437576</v>
      </c>
      <c r="D59" s="3">
        <v>11959.509379749286</v>
      </c>
      <c r="E59" s="3">
        <v>1179.2</v>
      </c>
      <c r="F59" s="16">
        <v>0</v>
      </c>
      <c r="G59" s="3">
        <v>14489.34373178671</v>
      </c>
      <c r="H59" s="16">
        <v>474.2399999999999</v>
      </c>
      <c r="I59" s="3">
        <v>16248.000000000013</v>
      </c>
      <c r="J59" s="16">
        <v>789.60000000000014</v>
      </c>
      <c r="K59" s="3">
        <v>7857.7289288759303</v>
      </c>
      <c r="L59" s="16">
        <v>355.2</v>
      </c>
      <c r="M59" s="3">
        <v>12.060920907082295</v>
      </c>
      <c r="N59" s="3">
        <v>613.87630962208084</v>
      </c>
      <c r="O59"/>
      <c r="Q59"/>
      <c r="S59"/>
      <c r="T59"/>
      <c r="U59"/>
      <c r="W59"/>
      <c r="Y59"/>
      <c r="AA59"/>
      <c r="AC59"/>
    </row>
    <row r="60" spans="1:29">
      <c r="A60" s="1">
        <v>84</v>
      </c>
      <c r="B60" s="3">
        <v>19390.801508673336</v>
      </c>
      <c r="C60" s="3">
        <v>9361.2751267854146</v>
      </c>
      <c r="D60" s="3">
        <v>13667.439358143462</v>
      </c>
      <c r="E60" s="3">
        <v>1267.2</v>
      </c>
      <c r="F60" s="16">
        <v>0</v>
      </c>
      <c r="G60" s="3">
        <v>14403.268422488971</v>
      </c>
      <c r="H60" s="16">
        <v>679.11999999999989</v>
      </c>
      <c r="I60" s="3">
        <v>18648.000000000011</v>
      </c>
      <c r="J60" s="16">
        <v>296.24000000000007</v>
      </c>
      <c r="K60" s="3">
        <v>8244.6000438027513</v>
      </c>
      <c r="L60" s="16">
        <v>1260.9599999999998</v>
      </c>
      <c r="M60" s="3">
        <v>19.863996830224753</v>
      </c>
      <c r="N60" s="3">
        <v>528.31519160142932</v>
      </c>
      <c r="O60"/>
      <c r="Q60"/>
      <c r="S60"/>
      <c r="T60"/>
      <c r="U60"/>
      <c r="W60"/>
      <c r="Y60"/>
      <c r="AA60"/>
      <c r="AC60"/>
    </row>
    <row r="61" spans="1:29">
      <c r="A61" s="1">
        <v>90</v>
      </c>
      <c r="B61" s="3">
        <v>23893.222300242982</v>
      </c>
      <c r="C61" s="3">
        <v>10399.301993290828</v>
      </c>
      <c r="D61" s="3">
        <v>13488.128397795203</v>
      </c>
      <c r="E61" s="3">
        <v>1460.7999999999997</v>
      </c>
      <c r="F61" s="16">
        <v>0</v>
      </c>
      <c r="G61" s="3">
        <v>15421.826249178925</v>
      </c>
      <c r="H61" s="16">
        <v>904.8</v>
      </c>
      <c r="I61" s="3">
        <v>16904.000000000011</v>
      </c>
      <c r="J61" s="16">
        <v>0</v>
      </c>
      <c r="K61" s="3">
        <v>7973.1744760738884</v>
      </c>
      <c r="L61" s="16">
        <v>1603.2000000000003</v>
      </c>
      <c r="M61" s="3">
        <v>23.558070726178368</v>
      </c>
      <c r="N61" s="3">
        <v>560.38593422307861</v>
      </c>
      <c r="O61"/>
      <c r="Q61"/>
      <c r="S61"/>
      <c r="T61"/>
      <c r="U61"/>
      <c r="W61"/>
      <c r="Y61"/>
      <c r="AA61"/>
      <c r="AC61"/>
    </row>
    <row r="62" spans="1:29">
      <c r="A62" s="1">
        <v>96</v>
      </c>
      <c r="B62" s="3">
        <v>26628.747422011496</v>
      </c>
      <c r="C62" s="3">
        <v>10936.538919424209</v>
      </c>
      <c r="D62" s="3">
        <v>11241.533371576013</v>
      </c>
      <c r="E62" s="3">
        <v>1390.3999999999999</v>
      </c>
      <c r="F62" s="16">
        <v>0</v>
      </c>
      <c r="G62" s="3">
        <v>14331.538998074184</v>
      </c>
      <c r="H62" s="16">
        <v>478.39999999999992</v>
      </c>
      <c r="I62" s="3">
        <v>15504.000000000011</v>
      </c>
      <c r="J62" s="16">
        <v>0</v>
      </c>
      <c r="K62" s="3">
        <v>8114.6414975673224</v>
      </c>
      <c r="L62" s="16">
        <v>1761.6</v>
      </c>
      <c r="M62" s="3">
        <v>27.051162509392377</v>
      </c>
      <c r="N62" s="3">
        <v>565.38792285037277</v>
      </c>
      <c r="O62"/>
      <c r="Q62"/>
      <c r="S62"/>
      <c r="T62"/>
      <c r="U62"/>
      <c r="W62"/>
      <c r="Y62"/>
      <c r="AA62"/>
      <c r="AC62"/>
    </row>
    <row r="63" spans="1:29">
      <c r="A63" s="1">
        <v>102</v>
      </c>
      <c r="B63" s="3">
        <v>23290.780520378714</v>
      </c>
      <c r="C63" s="3">
        <v>9934.5094011106557</v>
      </c>
      <c r="D63" s="3">
        <v>13588.644270511597</v>
      </c>
      <c r="E63" s="3">
        <v>1460.7999999999997</v>
      </c>
      <c r="F63" s="16">
        <v>0</v>
      </c>
      <c r="G63" s="3">
        <v>14145.042494595738</v>
      </c>
      <c r="H63" s="16">
        <v>786.24</v>
      </c>
      <c r="I63" s="3">
        <v>15152.000000000009</v>
      </c>
      <c r="J63" s="16">
        <v>0</v>
      </c>
      <c r="K63" s="3">
        <v>8227.6266569318141</v>
      </c>
      <c r="L63" s="16">
        <v>1991.9999999999998</v>
      </c>
      <c r="M63" s="3">
        <v>26.404496865304463</v>
      </c>
      <c r="N63" s="3">
        <v>588.10335399234418</v>
      </c>
      <c r="O63"/>
      <c r="Q63"/>
      <c r="S63"/>
      <c r="T63"/>
      <c r="U63"/>
      <c r="W63"/>
      <c r="Y63"/>
      <c r="AA63"/>
      <c r="AC63"/>
    </row>
    <row r="64" spans="1:29">
      <c r="A64" s="1">
        <v>108</v>
      </c>
      <c r="B64" s="3">
        <v>25354.174925235064</v>
      </c>
      <c r="C64" s="3">
        <v>8697.9367619233089</v>
      </c>
      <c r="D64" s="3">
        <v>11337.273348991315</v>
      </c>
      <c r="E64" s="3">
        <v>1284.8</v>
      </c>
      <c r="F64" s="16">
        <v>0</v>
      </c>
      <c r="G64" s="3">
        <v>12925.642279544385</v>
      </c>
      <c r="H64" s="16">
        <v>68.64</v>
      </c>
      <c r="I64" s="3">
        <v>14216.000000000007</v>
      </c>
      <c r="J64" s="16">
        <v>0</v>
      </c>
      <c r="K64" s="3">
        <v>7781.0386522889639</v>
      </c>
      <c r="L64" s="16">
        <v>2150.3999999999996</v>
      </c>
      <c r="M64" s="3">
        <v>33.449442011647214</v>
      </c>
      <c r="N64" s="3">
        <v>593.45384926225859</v>
      </c>
      <c r="O64"/>
      <c r="Q64"/>
      <c r="S64"/>
      <c r="T64"/>
      <c r="U64"/>
      <c r="W64"/>
      <c r="Y64"/>
      <c r="AA64"/>
      <c r="AC64"/>
    </row>
    <row r="65" spans="1:29">
      <c r="A65" s="1">
        <v>114</v>
      </c>
      <c r="B65" s="3">
        <v>23160.607033203254</v>
      </c>
      <c r="C65" s="3">
        <v>8000.7769433188314</v>
      </c>
      <c r="D65" s="3">
        <v>10051.138626842079</v>
      </c>
      <c r="E65" s="3">
        <v>1654.3999999999999</v>
      </c>
      <c r="F65" s="16">
        <v>0</v>
      </c>
      <c r="G65" s="3">
        <v>16296.92522703931</v>
      </c>
      <c r="H65" s="16">
        <v>1071.1999999999998</v>
      </c>
      <c r="I65" s="3">
        <v>14672.000000000009</v>
      </c>
      <c r="J65" s="16">
        <v>0</v>
      </c>
      <c r="K65" s="3">
        <v>7879.439547049923</v>
      </c>
      <c r="L65" s="16">
        <v>1943.9999999999998</v>
      </c>
      <c r="M65" s="3">
        <v>60.513729274246259</v>
      </c>
      <c r="N65" s="3">
        <v>2860.3441051698455</v>
      </c>
      <c r="O65"/>
      <c r="Q65"/>
      <c r="S65"/>
      <c r="T65"/>
      <c r="U65"/>
      <c r="W65"/>
      <c r="Y65"/>
      <c r="AA65"/>
      <c r="AC65"/>
    </row>
    <row r="66" spans="1:29">
      <c r="A66" s="1">
        <v>120</v>
      </c>
      <c r="B66" s="3">
        <v>20877.780880922845</v>
      </c>
      <c r="C66" s="3">
        <v>9121.679439878546</v>
      </c>
      <c r="D66" s="3">
        <v>4288.7798769039919</v>
      </c>
      <c r="E66" s="3">
        <v>2393.6</v>
      </c>
      <c r="F66" s="16">
        <v>0</v>
      </c>
      <c r="G66" s="3">
        <v>18262.311456004434</v>
      </c>
      <c r="H66" s="16">
        <v>453.43999999999994</v>
      </c>
      <c r="I66" s="3">
        <v>13680.000000000009</v>
      </c>
      <c r="J66" s="16">
        <v>0</v>
      </c>
      <c r="K66" s="3">
        <v>9098.7535873636734</v>
      </c>
      <c r="L66" s="16">
        <v>1809.5999999999997</v>
      </c>
      <c r="M66" s="3">
        <v>100.67852118352744</v>
      </c>
      <c r="N66" s="3">
        <v>6820.5579185071265</v>
      </c>
      <c r="O66"/>
      <c r="Q66"/>
      <c r="S66"/>
      <c r="T66"/>
      <c r="U66"/>
      <c r="W66"/>
      <c r="Y66"/>
      <c r="AA66"/>
      <c r="AC66"/>
    </row>
    <row r="67" spans="1:29">
      <c r="A67" s="1">
        <v>126</v>
      </c>
      <c r="B67" s="3">
        <v>25872.527930078599</v>
      </c>
      <c r="C67" s="3">
        <v>10337.347683121941</v>
      </c>
      <c r="D67" s="3">
        <v>6106.8573612840773</v>
      </c>
      <c r="E67" s="3">
        <v>1689.6</v>
      </c>
      <c r="F67" s="16">
        <v>0</v>
      </c>
      <c r="G67" s="3">
        <v>12079.23507144991</v>
      </c>
      <c r="H67" s="16">
        <v>715.51999999999987</v>
      </c>
      <c r="I67" s="3">
        <v>10048.000000000007</v>
      </c>
      <c r="J67" s="16">
        <v>0</v>
      </c>
      <c r="K67" s="3">
        <v>6546.9465496998655</v>
      </c>
      <c r="L67" s="16">
        <v>1963.2</v>
      </c>
      <c r="M67" s="3">
        <v>99.935143815690182</v>
      </c>
      <c r="N67" s="3">
        <v>11973.102703032553</v>
      </c>
      <c r="O67"/>
      <c r="Q67"/>
      <c r="S67"/>
      <c r="T67"/>
      <c r="U67"/>
      <c r="W67"/>
      <c r="Y67"/>
      <c r="AA67"/>
      <c r="AC67"/>
    </row>
    <row r="68" spans="1:29">
      <c r="A68" s="1">
        <v>132</v>
      </c>
      <c r="B68" s="3">
        <v>28812.622089874319</v>
      </c>
      <c r="C68" s="3">
        <v>8945.8727456155866</v>
      </c>
      <c r="D68" s="3">
        <v>936.71279549216706</v>
      </c>
      <c r="E68" s="3">
        <v>1619.1999999999998</v>
      </c>
      <c r="F68" s="16">
        <v>0</v>
      </c>
      <c r="G68" s="3">
        <v>12265.731574928357</v>
      </c>
      <c r="H68" s="16">
        <v>629.19999999999993</v>
      </c>
      <c r="I68" s="3">
        <v>12232.000000000007</v>
      </c>
      <c r="J68" s="16">
        <v>0</v>
      </c>
      <c r="K68" s="3">
        <v>7003.2593600911441</v>
      </c>
      <c r="L68" s="16">
        <v>2438.3999999999996</v>
      </c>
      <c r="M68" s="3">
        <v>105.60003389144332</v>
      </c>
      <c r="N68" s="3">
        <v>13410.650893236198</v>
      </c>
      <c r="O68"/>
      <c r="Q68"/>
      <c r="S68"/>
      <c r="T68"/>
      <c r="U68"/>
      <c r="W68"/>
      <c r="Y68"/>
      <c r="AA68"/>
      <c r="AC68"/>
    </row>
    <row r="69" spans="1:29">
      <c r="A69" s="1">
        <v>138</v>
      </c>
      <c r="B69" s="3">
        <v>23366.790085190172</v>
      </c>
      <c r="C69" s="3">
        <v>8969.3486408823646</v>
      </c>
      <c r="D69" s="3">
        <v>2271.2880409603749</v>
      </c>
      <c r="E69" s="3">
        <v>2059.1999999999998</v>
      </c>
      <c r="F69" s="16">
        <v>0</v>
      </c>
      <c r="G69" s="3">
        <v>14446.306077137839</v>
      </c>
      <c r="H69" s="16">
        <v>599.04</v>
      </c>
      <c r="I69" s="3">
        <v>15384.000000000009</v>
      </c>
      <c r="J69" s="16">
        <v>0</v>
      </c>
      <c r="K69" s="3">
        <v>8139.2212146416841</v>
      </c>
      <c r="L69" s="16">
        <v>2486.4</v>
      </c>
      <c r="M69" s="3">
        <v>126.18310863472234</v>
      </c>
      <c r="N69" s="3">
        <v>11500.886655407698</v>
      </c>
      <c r="O69"/>
      <c r="Q69"/>
      <c r="S69"/>
      <c r="T69"/>
      <c r="U69"/>
      <c r="W69"/>
      <c r="Y69"/>
      <c r="AA69"/>
      <c r="AC69"/>
    </row>
    <row r="70" spans="1:29">
      <c r="A70" s="1">
        <v>144</v>
      </c>
      <c r="B70" s="3">
        <v>18970.797560965832</v>
      </c>
      <c r="C70" s="3">
        <v>7563.6270680161469</v>
      </c>
      <c r="D70" s="3">
        <v>1398.2443146142596</v>
      </c>
      <c r="E70" s="3">
        <v>2164.7999999999997</v>
      </c>
      <c r="F70" s="16">
        <v>0</v>
      </c>
      <c r="G70" s="3">
        <v>16741.647658410981</v>
      </c>
      <c r="H70" s="16">
        <v>777.92</v>
      </c>
      <c r="I70" s="3">
        <v>14520.000000000007</v>
      </c>
      <c r="J70" s="16">
        <v>0</v>
      </c>
      <c r="K70" s="3">
        <v>9121.2879217813006</v>
      </c>
      <c r="L70" s="16">
        <v>2884.7999999999993</v>
      </c>
      <c r="M70" s="3">
        <v>110.4088808685072</v>
      </c>
      <c r="N70" s="3">
        <v>13079.367778901986</v>
      </c>
      <c r="O70"/>
      <c r="Q70"/>
      <c r="S70"/>
      <c r="T70"/>
      <c r="U70"/>
      <c r="W70"/>
      <c r="Y70"/>
      <c r="AA70"/>
      <c r="AC70"/>
    </row>
    <row r="71" spans="1:29">
      <c r="A71" s="1">
        <v>150</v>
      </c>
      <c r="B71" s="3">
        <v>26779.104221686153</v>
      </c>
      <c r="C71" s="3">
        <v>9515.7389995285303</v>
      </c>
      <c r="D71" s="3">
        <v>6228.0769413976714</v>
      </c>
      <c r="E71" s="3">
        <v>1671.9999999999995</v>
      </c>
      <c r="F71" s="16">
        <v>0</v>
      </c>
      <c r="G71" s="3">
        <v>14962.757932924298</v>
      </c>
      <c r="H71" s="16">
        <v>652.08000000000004</v>
      </c>
      <c r="I71" s="3">
        <v>12144.000000000009</v>
      </c>
      <c r="J71" s="16">
        <v>0</v>
      </c>
      <c r="K71" s="3">
        <v>6705.37406529089</v>
      </c>
      <c r="L71" s="16">
        <v>2836.8</v>
      </c>
      <c r="M71" s="3">
        <v>72.019513183601049</v>
      </c>
      <c r="N71" s="3">
        <v>4242.4414779254339</v>
      </c>
      <c r="O71"/>
      <c r="Q71"/>
      <c r="S71"/>
      <c r="T71"/>
      <c r="U71"/>
      <c r="W71"/>
      <c r="Y71"/>
      <c r="AA71"/>
      <c r="AC71"/>
    </row>
    <row r="72" spans="1:29">
      <c r="A72" s="1">
        <v>156</v>
      </c>
      <c r="B72" s="3">
        <v>24510.223493660022</v>
      </c>
      <c r="C72" s="3">
        <v>10806.870528813412</v>
      </c>
      <c r="D72" s="3">
        <v>4191.8987000604593</v>
      </c>
      <c r="E72" s="3">
        <v>1742.3999999999999</v>
      </c>
      <c r="F72" s="16">
        <v>0</v>
      </c>
      <c r="G72" s="3">
        <v>15335.750939881182</v>
      </c>
      <c r="H72" s="16">
        <v>557.43999999999994</v>
      </c>
      <c r="I72" s="3">
        <v>12480.000000000007</v>
      </c>
      <c r="J72" s="16">
        <v>450.24</v>
      </c>
      <c r="K72" s="3">
        <v>7711.3062095578362</v>
      </c>
      <c r="L72" s="16">
        <v>2313.5999999999995</v>
      </c>
      <c r="M72" s="3">
        <v>62.551910066902323</v>
      </c>
      <c r="N72" s="3">
        <v>6064.958847015816</v>
      </c>
      <c r="O72"/>
      <c r="Q72"/>
      <c r="S72"/>
      <c r="T72"/>
      <c r="U72"/>
      <c r="W72"/>
      <c r="Y72"/>
      <c r="AA72"/>
      <c r="AC72"/>
    </row>
    <row r="73" spans="1:29">
      <c r="A73" s="1">
        <v>162</v>
      </c>
      <c r="B73" s="3">
        <v>28939.399253134754</v>
      </c>
      <c r="C73" s="3">
        <v>8834.5755423019073</v>
      </c>
      <c r="D73" s="3">
        <v>1386.4224210672237</v>
      </c>
      <c r="E73" s="3">
        <v>1848</v>
      </c>
      <c r="F73" s="16">
        <v>0</v>
      </c>
      <c r="G73" s="3">
        <v>14302.847228308266</v>
      </c>
      <c r="H73" s="16">
        <v>773.75999999999988</v>
      </c>
      <c r="I73" s="3">
        <v>10456.000000000005</v>
      </c>
      <c r="J73" s="16">
        <v>0</v>
      </c>
      <c r="K73" s="3">
        <v>6957.9347646290462</v>
      </c>
      <c r="L73" s="16">
        <v>2433.6</v>
      </c>
      <c r="M73" s="3">
        <v>90.824391289354381</v>
      </c>
      <c r="N73" s="3">
        <v>10460.596645374406</v>
      </c>
      <c r="O73"/>
      <c r="Q73"/>
      <c r="S73"/>
      <c r="T73"/>
      <c r="U73"/>
      <c r="W73"/>
      <c r="Y73"/>
      <c r="AA73"/>
      <c r="AC73"/>
    </row>
    <row r="74" spans="1:29">
      <c r="A74" s="1">
        <v>168</v>
      </c>
      <c r="B74" s="3">
        <v>30113.997748709502</v>
      </c>
      <c r="C74" s="3">
        <v>9045.9818247285002</v>
      </c>
      <c r="D74" s="3">
        <v>7902.9906746734814</v>
      </c>
      <c r="E74" s="3">
        <v>1496</v>
      </c>
      <c r="F74" s="16">
        <v>0</v>
      </c>
      <c r="G74" s="3">
        <v>11720.587949375984</v>
      </c>
      <c r="H74" s="16">
        <v>953.68</v>
      </c>
      <c r="I74" s="3">
        <v>10864.000000000007</v>
      </c>
      <c r="J74" s="16">
        <v>166.88</v>
      </c>
      <c r="K74" s="3">
        <v>5071.7542050637321</v>
      </c>
      <c r="L74" s="16">
        <v>3585.6</v>
      </c>
      <c r="M74" s="3">
        <v>34.369215635278898</v>
      </c>
      <c r="N74" s="3">
        <v>1759.8560729579617</v>
      </c>
      <c r="O74"/>
      <c r="Q74"/>
      <c r="S74"/>
      <c r="T74"/>
      <c r="U74"/>
      <c r="W74"/>
      <c r="Y74"/>
      <c r="AA74"/>
      <c r="AC74"/>
    </row>
    <row r="75" spans="1:29">
      <c r="A75" s="1">
        <v>174</v>
      </c>
      <c r="B75" s="3">
        <v>21713.043521479769</v>
      </c>
      <c r="C75" s="3">
        <v>8985.3389215440275</v>
      </c>
      <c r="D75" s="3">
        <v>10798.853457994825</v>
      </c>
      <c r="E75" s="3">
        <v>1478.3999999999999</v>
      </c>
      <c r="F75" s="16">
        <v>0</v>
      </c>
      <c r="G75" s="3">
        <v>15622.668637540324</v>
      </c>
      <c r="H75" s="16">
        <v>1283.3600000000001</v>
      </c>
      <c r="I75" s="3">
        <v>15496.000000000009</v>
      </c>
      <c r="J75" s="16">
        <v>561.12000000000012</v>
      </c>
      <c r="K75" s="3">
        <v>8215.6193227113745</v>
      </c>
      <c r="L75" s="16">
        <v>556.79999999999995</v>
      </c>
      <c r="M75" s="3">
        <v>56.927381829481533</v>
      </c>
      <c r="N75" s="3">
        <v>393.6662595487403</v>
      </c>
      <c r="O75"/>
      <c r="Q75"/>
      <c r="S75"/>
      <c r="T75"/>
      <c r="U75"/>
      <c r="W75"/>
      <c r="Y75"/>
      <c r="AA75"/>
      <c r="AC75"/>
    </row>
    <row r="76" spans="1:29">
      <c r="A76" s="1">
        <v>180</v>
      </c>
      <c r="B76" s="3">
        <v>19100.480833795322</v>
      </c>
      <c r="C76" s="3">
        <v>7748.0924793361755</v>
      </c>
      <c r="D76" s="3">
        <v>10476.927874214252</v>
      </c>
      <c r="E76" s="3">
        <v>1548.8000000000002</v>
      </c>
      <c r="F76" s="16">
        <v>0</v>
      </c>
      <c r="G76" s="3">
        <v>16339.962881688181</v>
      </c>
      <c r="H76" s="16">
        <v>1432.3919999999998</v>
      </c>
      <c r="I76" s="3">
        <v>14784.000000000009</v>
      </c>
      <c r="J76" s="16">
        <v>163.52000000000004</v>
      </c>
      <c r="K76" s="3">
        <v>8607.0727526252813</v>
      </c>
      <c r="L76" s="16">
        <v>3883.2</v>
      </c>
      <c r="M76" s="3">
        <v>55.178763776287049</v>
      </c>
      <c r="N76" s="3">
        <v>300.46097816277529</v>
      </c>
      <c r="O76"/>
      <c r="Q76"/>
      <c r="S76"/>
      <c r="T76"/>
      <c r="U76"/>
      <c r="W76"/>
      <c r="Y76"/>
      <c r="AA76"/>
      <c r="AC76"/>
    </row>
    <row r="77" spans="1:29">
      <c r="A77" s="1">
        <v>186</v>
      </c>
      <c r="B77" s="3">
        <v>29436.974436349556</v>
      </c>
      <c r="C77" s="3">
        <v>7461.7668130414368</v>
      </c>
      <c r="D77" s="3">
        <v>9802.6764653149712</v>
      </c>
      <c r="E77" s="3">
        <v>1408</v>
      </c>
      <c r="F77" s="16">
        <v>0</v>
      </c>
      <c r="G77" s="3">
        <v>14173.734264361654</v>
      </c>
      <c r="H77" s="16">
        <v>0</v>
      </c>
      <c r="I77" s="3">
        <v>12824.000000000007</v>
      </c>
      <c r="J77" s="16">
        <v>0</v>
      </c>
      <c r="K77" s="3">
        <v>6541.8036528669154</v>
      </c>
      <c r="L77" s="16">
        <v>4468.8</v>
      </c>
      <c r="M77" s="3">
        <v>35.350527910534552</v>
      </c>
      <c r="N77" s="3">
        <v>693.38530347767505</v>
      </c>
      <c r="O77"/>
      <c r="Q77"/>
      <c r="S77"/>
      <c r="T77"/>
      <c r="U77"/>
      <c r="W77"/>
      <c r="Y77"/>
      <c r="AA77"/>
      <c r="AC77"/>
    </row>
    <row r="78" spans="1:29">
      <c r="A78" s="1">
        <v>192</v>
      </c>
      <c r="B78" s="3">
        <v>20968.666290680303</v>
      </c>
      <c r="C78" s="3">
        <v>8998.3801748490478</v>
      </c>
      <c r="D78" s="3">
        <v>9811.1636890132995</v>
      </c>
      <c r="E78" s="3">
        <v>1513.6</v>
      </c>
      <c r="F78" s="16">
        <v>0</v>
      </c>
      <c r="G78" s="3">
        <v>18491.845614131751</v>
      </c>
      <c r="H78" s="16">
        <v>0</v>
      </c>
      <c r="I78" s="3">
        <v>16384.000000000011</v>
      </c>
      <c r="J78" s="16">
        <v>436.80000000000007</v>
      </c>
      <c r="K78" s="3">
        <v>7671.8987879548413</v>
      </c>
      <c r="L78" s="16">
        <v>2923.1999999999994</v>
      </c>
      <c r="M78" s="3">
        <v>51.959647523367188</v>
      </c>
      <c r="N78" s="3">
        <v>310.94268587281817</v>
      </c>
      <c r="O78"/>
      <c r="Q78"/>
      <c r="S78"/>
      <c r="T78"/>
      <c r="U78"/>
      <c r="W78"/>
      <c r="Y78"/>
      <c r="AA78"/>
      <c r="AC78"/>
    </row>
    <row r="79" spans="1:29">
      <c r="A79" s="1">
        <v>198</v>
      </c>
      <c r="B79" s="3">
        <v>19073.247108960801</v>
      </c>
      <c r="C79" s="3">
        <v>10935.155554262494</v>
      </c>
      <c r="D79" s="3">
        <v>9782.764160773062</v>
      </c>
      <c r="E79" s="3">
        <v>1636.7999999999997</v>
      </c>
      <c r="F79" s="16">
        <v>0</v>
      </c>
      <c r="G79" s="3">
        <v>17430.250132792924</v>
      </c>
      <c r="H79" s="16">
        <v>628.16</v>
      </c>
      <c r="I79" s="3">
        <v>15488.000000000011</v>
      </c>
      <c r="J79" s="16">
        <v>342.72</v>
      </c>
      <c r="K79" s="3">
        <v>7685.2642286464861</v>
      </c>
      <c r="L79" s="16">
        <v>2457.6</v>
      </c>
      <c r="M79" s="3">
        <v>47.075733338887616</v>
      </c>
      <c r="N79" s="3">
        <v>350.10908120204442</v>
      </c>
      <c r="O79"/>
      <c r="Q79"/>
      <c r="S79"/>
      <c r="T79"/>
      <c r="U79"/>
      <c r="W79"/>
      <c r="Y79"/>
      <c r="AA79"/>
      <c r="AC79"/>
    </row>
    <row r="80" spans="1:29">
      <c r="A80" s="1">
        <v>204</v>
      </c>
      <c r="B80" s="3">
        <v>22603.612347654307</v>
      </c>
      <c r="C80" s="3">
        <v>7412.6837232444132</v>
      </c>
      <c r="D80" s="3">
        <v>7362.798471474598</v>
      </c>
      <c r="E80" s="3">
        <v>1495.9999999999995</v>
      </c>
      <c r="F80" s="16">
        <v>0</v>
      </c>
      <c r="G80" s="3">
        <v>16971.181816538294</v>
      </c>
      <c r="H80" s="16">
        <v>877.76</v>
      </c>
      <c r="I80" s="3">
        <v>15648.000000000009</v>
      </c>
      <c r="J80" s="16">
        <v>0</v>
      </c>
      <c r="K80" s="3">
        <v>7441.9814532593118</v>
      </c>
      <c r="L80" s="16">
        <v>4113.5999999999995</v>
      </c>
      <c r="M80" s="3">
        <v>45.87979648232168</v>
      </c>
      <c r="N80" s="3">
        <v>349.94079129252026</v>
      </c>
      <c r="O80"/>
      <c r="Q80"/>
      <c r="S80"/>
      <c r="T80"/>
      <c r="U80"/>
      <c r="W80"/>
      <c r="Y80"/>
      <c r="AA80"/>
      <c r="AC80"/>
    </row>
    <row r="81" spans="1:29">
      <c r="A81" s="1">
        <v>210</v>
      </c>
      <c r="B81" s="3">
        <v>21021.917188022577</v>
      </c>
      <c r="C81" s="3">
        <v>7328.8402479406732</v>
      </c>
      <c r="D81" s="3">
        <v>6811.2548818936248</v>
      </c>
      <c r="E81" s="3">
        <v>1619.1999999999998</v>
      </c>
      <c r="F81" s="16">
        <v>0</v>
      </c>
      <c r="G81" s="3">
        <v>18606.61269319541</v>
      </c>
      <c r="H81" s="16">
        <v>919.3599999999999</v>
      </c>
      <c r="I81" s="3">
        <v>15632.000000000009</v>
      </c>
      <c r="J81" s="16">
        <v>0</v>
      </c>
      <c r="K81" s="3">
        <v>7411.1049868963473</v>
      </c>
      <c r="L81" s="16">
        <v>4838.3999999999996</v>
      </c>
      <c r="M81" s="3">
        <v>47.588689682634971</v>
      </c>
      <c r="N81" s="3">
        <v>345.90864894313984</v>
      </c>
      <c r="O81"/>
      <c r="Q81"/>
      <c r="S81"/>
      <c r="T81"/>
      <c r="U81"/>
      <c r="W81"/>
      <c r="Y81"/>
      <c r="AA81"/>
      <c r="AC81"/>
    </row>
    <row r="82" spans="1:29">
      <c r="A82" s="1">
        <v>216</v>
      </c>
      <c r="B82" s="3">
        <v>8476.1898803032309</v>
      </c>
      <c r="C82" s="3">
        <v>8607.5639725154215</v>
      </c>
      <c r="D82" s="3">
        <v>10441.907903279669</v>
      </c>
      <c r="E82" s="3">
        <v>1619.1999999999998</v>
      </c>
      <c r="F82" s="16">
        <v>0</v>
      </c>
      <c r="G82" s="3">
        <v>18190.582031589653</v>
      </c>
      <c r="H82" s="16">
        <v>1355.12</v>
      </c>
      <c r="I82" s="3">
        <v>15912.000000000011</v>
      </c>
      <c r="J82" s="16">
        <v>0</v>
      </c>
      <c r="K82" s="3">
        <v>8115.2932424877217</v>
      </c>
      <c r="L82" s="16">
        <v>4646.4000000000005</v>
      </c>
      <c r="M82" s="3">
        <v>45.424233349323515</v>
      </c>
      <c r="N82" s="3">
        <v>359.81019601819446</v>
      </c>
      <c r="O82"/>
      <c r="Q82"/>
      <c r="S82"/>
      <c r="T82"/>
      <c r="U82"/>
      <c r="W82"/>
      <c r="Y82"/>
      <c r="AA82"/>
      <c r="AC82"/>
    </row>
    <row r="83" spans="1:29">
      <c r="A83" s="1">
        <v>222</v>
      </c>
      <c r="B83" s="3">
        <v>25738.015655464893</v>
      </c>
      <c r="C83" s="3">
        <v>6741.3524810025501</v>
      </c>
      <c r="D83" s="3">
        <v>7368.4548423816432</v>
      </c>
      <c r="E83" s="3">
        <v>1531.1999999999998</v>
      </c>
      <c r="F83" s="16">
        <v>0</v>
      </c>
      <c r="G83" s="3">
        <v>16684.264118879153</v>
      </c>
      <c r="H83" s="16">
        <v>0</v>
      </c>
      <c r="I83" s="3">
        <v>14664.000000000007</v>
      </c>
      <c r="J83" s="16">
        <v>0</v>
      </c>
      <c r="K83" s="3">
        <v>8012.0399951246882</v>
      </c>
      <c r="L83" s="16">
        <v>3120</v>
      </c>
      <c r="M83" s="3">
        <v>46.537809447825467</v>
      </c>
      <c r="N83" s="3">
        <v>299.04434045037101</v>
      </c>
      <c r="O83"/>
      <c r="Q83"/>
      <c r="S83"/>
      <c r="T83"/>
      <c r="U83"/>
      <c r="W83"/>
      <c r="Y83"/>
      <c r="AA83"/>
      <c r="AC83"/>
    </row>
    <row r="84" spans="1:29">
      <c r="A84" s="1">
        <v>228</v>
      </c>
      <c r="B84" s="3">
        <v>16136.234633437132</v>
      </c>
      <c r="C84" s="3">
        <v>7503.9128198965118</v>
      </c>
      <c r="D84" s="3">
        <v>8279.7076959532897</v>
      </c>
      <c r="E84" s="3">
        <v>1636.7999999999997</v>
      </c>
      <c r="F84" s="16">
        <v>0</v>
      </c>
      <c r="G84" s="3">
        <v>18420.116189716966</v>
      </c>
      <c r="H84" s="16">
        <v>1169.9999999999998</v>
      </c>
      <c r="I84" s="3">
        <v>14472.000000000007</v>
      </c>
      <c r="J84" s="16">
        <v>0</v>
      </c>
      <c r="K84" s="3">
        <v>8021.7729223051483</v>
      </c>
      <c r="L84" s="16">
        <v>4295.9999999999991</v>
      </c>
      <c r="M84" s="3">
        <v>35.366635163703201</v>
      </c>
      <c r="N84" s="3">
        <v>400.2644006916629</v>
      </c>
      <c r="O84"/>
      <c r="Q84"/>
      <c r="S84"/>
      <c r="T84"/>
      <c r="U84"/>
      <c r="W84"/>
      <c r="Y84"/>
      <c r="AA84"/>
      <c r="AC84"/>
    </row>
    <row r="85" spans="1:29">
      <c r="A85" s="1">
        <v>234</v>
      </c>
      <c r="B85" s="3">
        <v>17223.586653136234</v>
      </c>
      <c r="C85" s="3">
        <v>7966.7176451680407</v>
      </c>
      <c r="D85" s="3">
        <v>8800.1786617498346</v>
      </c>
      <c r="E85" s="3">
        <v>1566.3999999999999</v>
      </c>
      <c r="F85" s="16">
        <v>0</v>
      </c>
      <c r="G85" s="3">
        <v>17889.318449047554</v>
      </c>
      <c r="H85" s="16">
        <v>869.44</v>
      </c>
      <c r="I85" s="3">
        <v>14864.000000000009</v>
      </c>
      <c r="J85" s="16">
        <v>421.12</v>
      </c>
      <c r="K85" s="3">
        <v>7953.3876221119826</v>
      </c>
      <c r="L85" s="16">
        <v>4799.9999999999991</v>
      </c>
      <c r="M85" s="3">
        <v>36.530324891346623</v>
      </c>
      <c r="N85" s="3">
        <v>93.561215381113442</v>
      </c>
      <c r="O85"/>
      <c r="Q85"/>
      <c r="S85"/>
      <c r="T85"/>
      <c r="U85"/>
      <c r="W85"/>
      <c r="Y85"/>
      <c r="AA85"/>
      <c r="AC85"/>
    </row>
    <row r="86" spans="1:29">
      <c r="A86" s="1">
        <v>240</v>
      </c>
      <c r="B86" s="3">
        <v>19989.796926077266</v>
      </c>
      <c r="C86" s="3">
        <v>7714.8929698299689</v>
      </c>
      <c r="D86" s="3">
        <v>6851.7581120737805</v>
      </c>
      <c r="E86" s="3">
        <v>1795.1999999999998</v>
      </c>
      <c r="F86" s="16">
        <v>0</v>
      </c>
      <c r="G86" s="3">
        <v>18090.160837408956</v>
      </c>
      <c r="H86" s="16">
        <v>1123.2</v>
      </c>
      <c r="I86" s="3">
        <v>14824.000000000009</v>
      </c>
      <c r="J86" s="16">
        <v>362.88000000000005</v>
      </c>
      <c r="K86" s="3">
        <v>7494.4899629413803</v>
      </c>
      <c r="L86" s="16">
        <v>3873.6</v>
      </c>
      <c r="M86" s="3">
        <v>28.108289079564923</v>
      </c>
      <c r="N86" s="3">
        <v>407.56798334510188</v>
      </c>
      <c r="O86"/>
      <c r="Q86"/>
      <c r="S86"/>
      <c r="T86"/>
      <c r="U86"/>
      <c r="W86"/>
      <c r="Y86"/>
      <c r="AA86"/>
      <c r="AC86"/>
    </row>
    <row r="87" spans="1:29">
      <c r="A87" s="1">
        <v>246</v>
      </c>
      <c r="B87" s="3">
        <v>17533.172163196185</v>
      </c>
      <c r="C87" s="3">
        <v>7911.5053323017401</v>
      </c>
      <c r="D87" s="3">
        <v>7552.0195163791886</v>
      </c>
      <c r="E87" s="3">
        <v>1812.7999999999997</v>
      </c>
      <c r="F87" s="16">
        <v>0</v>
      </c>
      <c r="G87" s="3">
        <v>17918.01021881347</v>
      </c>
      <c r="H87" s="16">
        <v>0</v>
      </c>
      <c r="I87" s="3">
        <v>16312.000000000011</v>
      </c>
      <c r="J87" s="16">
        <v>0</v>
      </c>
      <c r="K87" s="3">
        <v>7613.625685817934</v>
      </c>
      <c r="L87" s="16">
        <v>3892.7999999999993</v>
      </c>
      <c r="M87" s="3">
        <v>60.052019939973739</v>
      </c>
      <c r="N87" s="3">
        <v>717.1208887609157</v>
      </c>
      <c r="O87"/>
      <c r="Q87"/>
      <c r="S87"/>
      <c r="T87"/>
      <c r="U87"/>
      <c r="W87"/>
      <c r="Y87"/>
      <c r="AA87"/>
      <c r="AC87"/>
    </row>
    <row r="88" spans="1:29">
      <c r="A88" s="1">
        <v>252</v>
      </c>
      <c r="B88" s="3">
        <v>12700.681806159526</v>
      </c>
      <c r="C88" s="3">
        <v>7670.5090742286866</v>
      </c>
      <c r="D88" s="3">
        <v>7352.9167482979237</v>
      </c>
      <c r="E88" s="3">
        <v>1848</v>
      </c>
      <c r="F88" s="16">
        <v>0</v>
      </c>
      <c r="G88" s="3">
        <v>18721.379772259064</v>
      </c>
      <c r="H88" s="16">
        <v>763.36</v>
      </c>
      <c r="I88" s="3">
        <v>16944.000000000007</v>
      </c>
      <c r="J88" s="16">
        <v>558.88000000000011</v>
      </c>
      <c r="K88" s="3">
        <v>7909.7176669080809</v>
      </c>
      <c r="L88" s="16">
        <v>4809.6000000000004</v>
      </c>
      <c r="M88" s="3">
        <v>42.928267491266816</v>
      </c>
      <c r="N88" s="3">
        <v>83.667321806687738</v>
      </c>
      <c r="O88"/>
      <c r="Q88"/>
      <c r="S88"/>
      <c r="T88"/>
      <c r="U88"/>
      <c r="W88"/>
      <c r="Y88"/>
      <c r="AA88"/>
      <c r="AC88"/>
    </row>
    <row r="89" spans="1:29">
      <c r="A89" s="1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2" sqref="A2"/>
    </sheetView>
  </sheetViews>
  <sheetFormatPr baseColWidth="10" defaultRowHeight="12" x14ac:dyDescent="0"/>
  <cols>
    <col min="1" max="1" width="25.1640625" customWidth="1"/>
    <col min="2" max="4" width="25.1640625" style="8" customWidth="1"/>
    <col min="8" max="8" width="17.33203125" customWidth="1"/>
  </cols>
  <sheetData>
    <row r="1" spans="1:10" ht="17">
      <c r="A1" s="71" t="s">
        <v>119</v>
      </c>
      <c r="B1" s="72"/>
      <c r="C1" s="72"/>
      <c r="D1" s="72"/>
      <c r="E1" s="72"/>
      <c r="F1" s="72"/>
    </row>
    <row r="2" spans="1:10">
      <c r="A2" s="42"/>
      <c r="B2" s="53" t="s">
        <v>98</v>
      </c>
      <c r="C2" s="54"/>
      <c r="D2" s="54"/>
      <c r="E2" s="54"/>
      <c r="F2" s="55"/>
    </row>
    <row r="3" spans="1:10">
      <c r="A3" s="42" t="s">
        <v>53</v>
      </c>
      <c r="B3" s="56"/>
      <c r="C3" s="57"/>
      <c r="D3" s="57"/>
      <c r="E3" s="57"/>
      <c r="F3" s="58"/>
      <c r="G3" s="2"/>
      <c r="H3" s="32"/>
      <c r="I3" s="9"/>
      <c r="J3" s="9"/>
    </row>
    <row r="4" spans="1:10">
      <c r="A4" s="10" t="s">
        <v>87</v>
      </c>
      <c r="B4" s="10">
        <v>95412.311452738577</v>
      </c>
      <c r="C4" s="10">
        <v>95624.939697037931</v>
      </c>
      <c r="D4" s="10">
        <v>96050.19618563664</v>
      </c>
      <c r="E4" s="5">
        <f>AVERAGE(B4:D4)</f>
        <v>95695.815778471049</v>
      </c>
      <c r="F4" s="5">
        <f>STDEV(B4:D4)</f>
        <v>324.79500812911783</v>
      </c>
      <c r="H4" s="25"/>
      <c r="I4" s="9"/>
      <c r="J4" s="9"/>
    </row>
    <row r="5" spans="1:10">
      <c r="A5" s="10" t="s">
        <v>88</v>
      </c>
      <c r="B5" s="10">
        <v>94945.504363253218</v>
      </c>
      <c r="C5" s="10">
        <v>95158.143002520315</v>
      </c>
      <c r="D5" s="10">
        <v>94945.504363253218</v>
      </c>
      <c r="E5" s="5">
        <f t="shared" ref="E5:E49" si="0">AVERAGE(B5:D5)</f>
        <v>95016.383909675584</v>
      </c>
      <c r="F5" s="5">
        <f t="shared" ref="F5:F49" si="1">STDEV(B5:D5)</f>
        <v>122.76697562097443</v>
      </c>
    </row>
    <row r="6" spans="1:10">
      <c r="A6" s="10" t="s">
        <v>89</v>
      </c>
      <c r="B6" s="1">
        <v>94594.72310501743</v>
      </c>
      <c r="C6" s="1">
        <v>95444.819552089786</v>
      </c>
      <c r="D6" s="1">
        <v>95869.867775625942</v>
      </c>
      <c r="E6" s="5">
        <f>AVERAGE(B6:D6)</f>
        <v>95303.136810911063</v>
      </c>
      <c r="F6" s="5">
        <f>STDEV(B6:D6)</f>
        <v>649.27188612033888</v>
      </c>
    </row>
    <row r="7" spans="1:10">
      <c r="A7" s="1" t="s">
        <v>90</v>
      </c>
      <c r="B7" s="10">
        <v>97510.10374864281</v>
      </c>
      <c r="C7" s="10">
        <v>96017.956719850219</v>
      </c>
      <c r="D7" s="10">
        <v>95591.628997338034</v>
      </c>
      <c r="E7" s="5">
        <f t="shared" si="0"/>
        <v>96373.229821943678</v>
      </c>
      <c r="F7" s="5">
        <f t="shared" si="1"/>
        <v>1007.3731064763534</v>
      </c>
    </row>
    <row r="8" spans="1:10">
      <c r="A8" s="1" t="s">
        <v>92</v>
      </c>
      <c r="B8" s="1"/>
      <c r="C8" s="1"/>
      <c r="D8" s="1"/>
      <c r="E8" s="5">
        <f>AVERAGE(B4:B7,C4:C7,D4:D7)</f>
        <v>95597.141580250347</v>
      </c>
      <c r="F8" s="5">
        <f>STDEV(B4:B7,C4:C7,D4:D7)</f>
        <v>752.03600425040713</v>
      </c>
    </row>
    <row r="9" spans="1:10">
      <c r="A9" s="41">
        <v>12</v>
      </c>
      <c r="B9" s="1">
        <v>68558.801135140704</v>
      </c>
      <c r="C9" s="1">
        <v>68349.671301866038</v>
      </c>
      <c r="D9" s="1">
        <v>68140.541468591386</v>
      </c>
      <c r="E9" s="5">
        <f t="shared" si="0"/>
        <v>68349.671301866052</v>
      </c>
      <c r="F9" s="5">
        <f t="shared" si="1"/>
        <v>209.12983327465918</v>
      </c>
    </row>
    <row r="10" spans="1:10">
      <c r="A10" s="41">
        <v>18</v>
      </c>
      <c r="B10" s="1">
        <v>76540.529968633185</v>
      </c>
      <c r="C10" s="1">
        <v>77789.608321579013</v>
      </c>
      <c r="D10" s="1">
        <v>77373.248870597075</v>
      </c>
      <c r="E10" s="5">
        <f t="shared" si="0"/>
        <v>77234.46238693643</v>
      </c>
      <c r="F10" s="5">
        <f t="shared" si="1"/>
        <v>635.99956681166964</v>
      </c>
    </row>
    <row r="11" spans="1:10">
      <c r="A11" s="41">
        <v>24</v>
      </c>
      <c r="B11" s="1">
        <v>83172.789725209092</v>
      </c>
      <c r="C11" s="1">
        <v>83378.13620071685</v>
      </c>
      <c r="D11" s="1">
        <v>82762.096774193546</v>
      </c>
      <c r="E11" s="5">
        <f t="shared" si="0"/>
        <v>83104.340900039839</v>
      </c>
      <c r="F11" s="5">
        <f t="shared" si="1"/>
        <v>313.67192256891536</v>
      </c>
    </row>
    <row r="12" spans="1:10">
      <c r="A12" s="41">
        <v>30</v>
      </c>
      <c r="B12" s="1">
        <v>86869.02628434886</v>
      </c>
      <c r="C12" s="1">
        <v>88101.105137395469</v>
      </c>
      <c r="D12" s="1">
        <v>87690.412186379937</v>
      </c>
      <c r="E12" s="5">
        <f t="shared" si="0"/>
        <v>87553.514536041417</v>
      </c>
      <c r="F12" s="5">
        <f t="shared" si="1"/>
        <v>627.34384513782925</v>
      </c>
    </row>
    <row r="13" spans="1:10">
      <c r="A13" s="41">
        <v>36</v>
      </c>
      <c r="B13" s="1">
        <v>91313.564792076199</v>
      </c>
      <c r="C13" s="1">
        <v>91108.104278322106</v>
      </c>
      <c r="D13" s="1">
        <v>91929.946333338536</v>
      </c>
      <c r="E13" s="5">
        <f t="shared" si="0"/>
        <v>91450.53846791228</v>
      </c>
      <c r="F13" s="5">
        <f t="shared" si="1"/>
        <v>427.70016571477169</v>
      </c>
    </row>
    <row r="14" spans="1:10">
      <c r="A14" s="41">
        <v>42</v>
      </c>
      <c r="B14" s="1">
        <v>93989.588671370322</v>
      </c>
      <c r="C14" s="1">
        <v>94625.400792063505</v>
      </c>
      <c r="D14" s="1">
        <v>94625.400792063505</v>
      </c>
      <c r="E14" s="5">
        <f t="shared" si="0"/>
        <v>94413.463418499101</v>
      </c>
      <c r="F14" s="5">
        <f t="shared" si="1"/>
        <v>367.08629903623591</v>
      </c>
    </row>
    <row r="15" spans="1:10">
      <c r="A15" s="41">
        <v>48</v>
      </c>
      <c r="B15" s="1">
        <v>89143.08717510615</v>
      </c>
      <c r="C15" s="1">
        <v>89143.08717510615</v>
      </c>
      <c r="D15" s="1">
        <v>89352.304441010085</v>
      </c>
      <c r="E15" s="5">
        <f t="shared" si="0"/>
        <v>89212.82626374079</v>
      </c>
      <c r="F15" s="5">
        <f t="shared" si="1"/>
        <v>120.7916447887545</v>
      </c>
    </row>
    <row r="16" spans="1:10">
      <c r="A16" s="41">
        <v>54</v>
      </c>
      <c r="B16" s="1">
        <v>91750.06108943242</v>
      </c>
      <c r="C16" s="1">
        <v>92591.772701966722</v>
      </c>
      <c r="D16" s="1">
        <v>91750.06108943242</v>
      </c>
      <c r="E16" s="5">
        <f t="shared" si="0"/>
        <v>92030.631626943868</v>
      </c>
      <c r="F16" s="5">
        <f t="shared" si="1"/>
        <v>485.96242607671309</v>
      </c>
    </row>
    <row r="17" spans="1:6">
      <c r="A17" s="41">
        <v>60</v>
      </c>
      <c r="B17" s="1">
        <v>92618.858416151124</v>
      </c>
      <c r="C17" s="1">
        <v>92409.608316196827</v>
      </c>
      <c r="D17" s="1">
        <v>92200.358216242545</v>
      </c>
      <c r="E17" s="5">
        <f t="shared" si="0"/>
        <v>92409.608316196827</v>
      </c>
      <c r="F17" s="5">
        <f t="shared" si="1"/>
        <v>209.25009995428991</v>
      </c>
    </row>
    <row r="18" spans="1:6">
      <c r="A18" s="41">
        <v>66</v>
      </c>
      <c r="B18" s="1">
        <v>91857.272840379694</v>
      </c>
      <c r="C18" s="1">
        <v>92908.225012473195</v>
      </c>
      <c r="D18" s="1">
        <v>92698.034578054489</v>
      </c>
      <c r="E18" s="5">
        <f t="shared" si="0"/>
        <v>92487.844143635783</v>
      </c>
      <c r="F18" s="5">
        <f t="shared" si="1"/>
        <v>556.11161743651076</v>
      </c>
    </row>
    <row r="19" spans="1:6">
      <c r="A19" s="41">
        <v>72</v>
      </c>
      <c r="B19" s="1">
        <v>92113.724075356484</v>
      </c>
      <c r="C19" s="1">
        <v>93167.52481891292</v>
      </c>
      <c r="D19" s="1">
        <v>92956.764670201635</v>
      </c>
      <c r="E19" s="5">
        <f t="shared" si="0"/>
        <v>92746.004521490351</v>
      </c>
      <c r="F19" s="5">
        <f t="shared" si="1"/>
        <v>557.6189397730567</v>
      </c>
    </row>
    <row r="20" spans="1:6">
      <c r="A20" s="41">
        <v>78</v>
      </c>
      <c r="B20" s="1">
        <v>90663.022447154945</v>
      </c>
      <c r="C20" s="1">
        <v>90663.022447154945</v>
      </c>
      <c r="D20" s="1">
        <v>90033.142187885984</v>
      </c>
      <c r="E20" s="5">
        <f t="shared" si="0"/>
        <v>90453.062360731958</v>
      </c>
      <c r="F20" s="5">
        <f t="shared" si="1"/>
        <v>363.66153724616578</v>
      </c>
    </row>
    <row r="21" spans="1:6">
      <c r="A21" s="41">
        <v>84</v>
      </c>
      <c r="B21" s="1">
        <v>87829.975686002086</v>
      </c>
      <c r="C21" s="1">
        <v>87452.623459943206</v>
      </c>
      <c r="D21" s="1">
        <v>88018.651799031533</v>
      </c>
      <c r="E21" s="5">
        <f t="shared" si="0"/>
        <v>87767.083648325599</v>
      </c>
      <c r="F21" s="5">
        <f t="shared" si="1"/>
        <v>288.2075232624872</v>
      </c>
    </row>
    <row r="22" spans="1:6">
      <c r="A22" s="41">
        <v>90</v>
      </c>
      <c r="B22" s="1">
        <v>92843.817054882777</v>
      </c>
      <c r="C22" s="1">
        <v>92209.558154827697</v>
      </c>
      <c r="D22" s="1">
        <v>92843.817054882777</v>
      </c>
      <c r="E22" s="5">
        <f t="shared" si="0"/>
        <v>92632.397421531088</v>
      </c>
      <c r="F22" s="5">
        <f t="shared" si="1"/>
        <v>366.18954668271624</v>
      </c>
    </row>
    <row r="23" spans="1:6">
      <c r="A23" s="41">
        <v>96</v>
      </c>
      <c r="B23" s="1">
        <v>92097.310573314608</v>
      </c>
      <c r="C23" s="1">
        <v>90630.629519231254</v>
      </c>
      <c r="D23" s="1">
        <v>90211.577789493138</v>
      </c>
      <c r="E23" s="5">
        <f t="shared" si="0"/>
        <v>90979.839294013</v>
      </c>
      <c r="F23" s="5">
        <f t="shared" si="1"/>
        <v>990.18060630225727</v>
      </c>
    </row>
    <row r="24" spans="1:6">
      <c r="A24" s="41">
        <v>102</v>
      </c>
      <c r="B24" s="1">
        <v>89122.307930634284</v>
      </c>
      <c r="C24" s="1">
        <v>89541.367513145684</v>
      </c>
      <c r="D24" s="1">
        <v>88912.778139378584</v>
      </c>
      <c r="E24" s="5">
        <f t="shared" si="0"/>
        <v>89192.151194386184</v>
      </c>
      <c r="F24" s="5">
        <f t="shared" si="1"/>
        <v>320.06204292584692</v>
      </c>
    </row>
    <row r="25" spans="1:6">
      <c r="A25" s="41">
        <v>108</v>
      </c>
      <c r="B25" s="1">
        <v>84722.182314264544</v>
      </c>
      <c r="C25" s="1">
        <v>84303.122731753145</v>
      </c>
      <c r="D25" s="1">
        <v>84303.122731753145</v>
      </c>
      <c r="E25" s="5">
        <f t="shared" si="0"/>
        <v>84442.809259256945</v>
      </c>
      <c r="F25" s="5">
        <f t="shared" si="1"/>
        <v>241.94416276944875</v>
      </c>
    </row>
    <row r="26" spans="1:6">
      <c r="A26" s="41">
        <v>114</v>
      </c>
      <c r="B26" s="1">
        <v>87736.473090691521</v>
      </c>
      <c r="C26" s="1">
        <v>87736.473090691521</v>
      </c>
      <c r="D26" s="1">
        <v>87481.089454309433</v>
      </c>
      <c r="E26" s="5">
        <f t="shared" si="0"/>
        <v>87651.345211897496</v>
      </c>
      <c r="F26" s="5">
        <f t="shared" si="1"/>
        <v>147.44581121182418</v>
      </c>
    </row>
    <row r="27" spans="1:6">
      <c r="A27" s="41">
        <v>120</v>
      </c>
      <c r="B27" s="1">
        <v>86269.296947866082</v>
      </c>
      <c r="C27" s="1">
        <v>86907.181680764159</v>
      </c>
      <c r="D27" s="1">
        <v>87545.066413662251</v>
      </c>
      <c r="E27" s="5">
        <f t="shared" si="0"/>
        <v>86907.181680764159</v>
      </c>
      <c r="F27" s="5">
        <f t="shared" si="1"/>
        <v>637.88473289808462</v>
      </c>
    </row>
    <row r="28" spans="1:6">
      <c r="A28" s="41">
        <v>126</v>
      </c>
      <c r="B28" s="1">
        <v>87290.513349637913</v>
      </c>
      <c r="C28" s="1">
        <v>87715.790628172108</v>
      </c>
      <c r="D28" s="1">
        <v>87290.513349637913</v>
      </c>
      <c r="E28" s="5">
        <f t="shared" si="0"/>
        <v>87432.272442482645</v>
      </c>
      <c r="F28" s="5">
        <f t="shared" si="1"/>
        <v>245.53395124194887</v>
      </c>
    </row>
    <row r="29" spans="1:6">
      <c r="A29" s="41">
        <v>132</v>
      </c>
      <c r="B29" s="1">
        <v>87839.781873374362</v>
      </c>
      <c r="C29" s="1">
        <v>89098.584017822825</v>
      </c>
      <c r="D29" s="1">
        <v>88259.382588190507</v>
      </c>
      <c r="E29" s="5">
        <f t="shared" si="0"/>
        <v>88399.249493129217</v>
      </c>
      <c r="F29" s="5">
        <f t="shared" si="1"/>
        <v>640.95067910086914</v>
      </c>
    </row>
    <row r="30" spans="1:6">
      <c r="A30" s="41">
        <v>138</v>
      </c>
      <c r="B30" s="1">
        <v>90059.69770902209</v>
      </c>
      <c r="C30" s="1">
        <v>89419.767211471582</v>
      </c>
      <c r="D30" s="1">
        <v>88566.526548070891</v>
      </c>
      <c r="E30" s="5">
        <f t="shared" si="0"/>
        <v>89348.663822854855</v>
      </c>
      <c r="F30" s="5">
        <f t="shared" si="1"/>
        <v>749.1206831203325</v>
      </c>
    </row>
    <row r="31" spans="1:6">
      <c r="A31" s="41">
        <v>144</v>
      </c>
      <c r="B31" s="1">
        <v>86976.458952820321</v>
      </c>
      <c r="C31" s="1">
        <v>87831.920306593194</v>
      </c>
      <c r="D31" s="1">
        <v>87190.324291263532</v>
      </c>
      <c r="E31" s="5">
        <f t="shared" si="0"/>
        <v>87332.901183559021</v>
      </c>
      <c r="F31" s="5">
        <f t="shared" si="1"/>
        <v>445.19620350156572</v>
      </c>
    </row>
    <row r="32" spans="1:6">
      <c r="A32" s="41">
        <v>150</v>
      </c>
      <c r="B32" s="1">
        <v>85881.234522525949</v>
      </c>
      <c r="C32" s="1">
        <v>86093.758634294034</v>
      </c>
      <c r="D32" s="1">
        <v>85456.186298989764</v>
      </c>
      <c r="E32" s="5">
        <f t="shared" si="0"/>
        <v>85810.393151936587</v>
      </c>
      <c r="F32" s="5">
        <f t="shared" si="1"/>
        <v>324.6359430601766</v>
      </c>
    </row>
    <row r="33" spans="1:6">
      <c r="A33" s="41">
        <v>156</v>
      </c>
      <c r="B33" s="1">
        <v>86442.321867160164</v>
      </c>
      <c r="C33" s="1">
        <v>86227.240629055639</v>
      </c>
      <c r="D33" s="1">
        <v>86012.159390951128</v>
      </c>
      <c r="E33" s="5">
        <f t="shared" si="0"/>
        <v>86227.240629055639</v>
      </c>
      <c r="F33" s="5">
        <f t="shared" si="1"/>
        <v>215.08123810451798</v>
      </c>
    </row>
    <row r="34" spans="1:6">
      <c r="A34" s="41">
        <v>162</v>
      </c>
      <c r="B34" s="1">
        <v>85510.743276096066</v>
      </c>
      <c r="C34" s="1">
        <v>86970.568731109408</v>
      </c>
      <c r="D34" s="1">
        <v>86970.568731109408</v>
      </c>
      <c r="E34" s="5">
        <f t="shared" si="0"/>
        <v>86483.960246104965</v>
      </c>
      <c r="F34" s="5">
        <f t="shared" si="1"/>
        <v>842.83061942182121</v>
      </c>
    </row>
    <row r="35" spans="1:6">
      <c r="A35" s="41">
        <v>168</v>
      </c>
      <c r="B35" s="1">
        <v>82715.697691144436</v>
      </c>
      <c r="C35" s="1">
        <v>81877.034898628743</v>
      </c>
      <c r="D35" s="1">
        <v>83554.360483660144</v>
      </c>
      <c r="E35" s="5">
        <f t="shared" si="0"/>
        <v>82715.697691144436</v>
      </c>
      <c r="F35" s="5">
        <f t="shared" si="1"/>
        <v>838.66279251570086</v>
      </c>
    </row>
    <row r="36" spans="1:6">
      <c r="A36" s="41">
        <v>174</v>
      </c>
      <c r="B36" s="1">
        <v>84393.023276175853</v>
      </c>
      <c r="C36" s="1">
        <v>85231.686068691546</v>
      </c>
      <c r="D36" s="1">
        <v>85860.683163078327</v>
      </c>
      <c r="E36" s="5">
        <f t="shared" si="0"/>
        <v>85161.797502648566</v>
      </c>
      <c r="F36" s="5">
        <f t="shared" si="1"/>
        <v>736.32173311216559</v>
      </c>
    </row>
    <row r="37" spans="1:6">
      <c r="A37" s="41">
        <v>180</v>
      </c>
      <c r="B37" s="1">
        <v>85484.346148067125</v>
      </c>
      <c r="C37" s="1">
        <v>83604.682496023219</v>
      </c>
      <c r="D37" s="1">
        <v>84231.237046704511</v>
      </c>
      <c r="E37" s="5">
        <f t="shared" si="0"/>
        <v>84440.088563598285</v>
      </c>
      <c r="F37" s="5">
        <f t="shared" si="1"/>
        <v>957.07788517203824</v>
      </c>
    </row>
    <row r="38" spans="1:6">
      <c r="A38" s="41">
        <v>186</v>
      </c>
      <c r="B38" s="1">
        <v>85293.316182076625</v>
      </c>
      <c r="C38" s="1">
        <v>90164.638655075847</v>
      </c>
      <c r="D38" s="1">
        <v>85081.519552815793</v>
      </c>
      <c r="E38" s="5">
        <f t="shared" si="0"/>
        <v>86846.49146332276</v>
      </c>
      <c r="F38" s="5">
        <f t="shared" si="1"/>
        <v>2875.5503895160246</v>
      </c>
    </row>
    <row r="39" spans="1:6">
      <c r="A39" s="41">
        <v>192</v>
      </c>
      <c r="B39" s="1">
        <v>85146.599795789763</v>
      </c>
      <c r="C39" s="1">
        <v>87704.566130862819</v>
      </c>
      <c r="D39" s="1">
        <v>89836.204743423688</v>
      </c>
      <c r="E39" s="5">
        <f t="shared" si="0"/>
        <v>87562.456890025423</v>
      </c>
      <c r="F39" s="5">
        <f t="shared" si="1"/>
        <v>2348.0300079996168</v>
      </c>
    </row>
    <row r="40" spans="1:6">
      <c r="A40" s="41">
        <v>198</v>
      </c>
      <c r="B40" s="1">
        <v>87491.402269606726</v>
      </c>
      <c r="C40" s="1">
        <v>84933.435934533685</v>
      </c>
      <c r="D40" s="1">
        <v>85146.599795789763</v>
      </c>
      <c r="E40" s="5">
        <f t="shared" si="0"/>
        <v>85857.145999976725</v>
      </c>
      <c r="F40" s="5">
        <f t="shared" si="1"/>
        <v>1419.3149312450444</v>
      </c>
    </row>
    <row r="41" spans="1:6">
      <c r="A41" s="41">
        <v>204</v>
      </c>
      <c r="B41" s="1">
        <v>82433.552237794604</v>
      </c>
      <c r="C41" s="1">
        <v>83483.48899454526</v>
      </c>
      <c r="D41" s="1">
        <v>87053.273967497473</v>
      </c>
      <c r="E41" s="5">
        <f t="shared" si="0"/>
        <v>84323.438399945779</v>
      </c>
      <c r="F41" s="5">
        <f t="shared" si="1"/>
        <v>2421.6922735345074</v>
      </c>
    </row>
    <row r="42" spans="1:6">
      <c r="A42" s="41">
        <v>210</v>
      </c>
      <c r="B42" s="1">
        <v>83943.374847469444</v>
      </c>
      <c r="C42" s="1">
        <v>85008.06232931104</v>
      </c>
      <c r="D42" s="1">
        <v>84795.124832942718</v>
      </c>
      <c r="E42" s="5">
        <f t="shared" si="0"/>
        <v>84582.18733657441</v>
      </c>
      <c r="F42" s="5">
        <f t="shared" si="1"/>
        <v>563.37966019129158</v>
      </c>
    </row>
    <row r="43" spans="1:6">
      <c r="A43" s="41">
        <v>216</v>
      </c>
      <c r="B43" s="1">
        <v>77066.574845445968</v>
      </c>
      <c r="C43" s="1">
        <v>78120.949766591861</v>
      </c>
      <c r="D43" s="1">
        <v>78120.949766591861</v>
      </c>
      <c r="E43" s="5">
        <f t="shared" si="0"/>
        <v>77769.49145954322</v>
      </c>
      <c r="F43" s="5">
        <f t="shared" si="1"/>
        <v>608.74364455037153</v>
      </c>
    </row>
    <row r="44" spans="1:6">
      <c r="A44" s="41">
        <v>222</v>
      </c>
      <c r="B44" s="1">
        <v>84275.175725520225</v>
      </c>
      <c r="C44" s="1">
        <v>84485.975173827494</v>
      </c>
      <c r="D44" s="1">
        <v>83853.576828905672</v>
      </c>
      <c r="E44" s="5">
        <f t="shared" si="0"/>
        <v>84204.909242751135</v>
      </c>
      <c r="F44" s="5">
        <f t="shared" si="1"/>
        <v>322.00147610767141</v>
      </c>
    </row>
    <row r="45" spans="1:6">
      <c r="A45" s="41">
        <v>228</v>
      </c>
      <c r="B45" s="1">
        <v>82313.925404573238</v>
      </c>
      <c r="C45" s="1">
        <v>80048.550279262941</v>
      </c>
      <c r="D45" s="1">
        <v>78754.05020765707</v>
      </c>
      <c r="E45" s="5">
        <f t="shared" si="0"/>
        <v>80372.175297164416</v>
      </c>
      <c r="F45" s="5">
        <f t="shared" si="1"/>
        <v>1801.8678415920319</v>
      </c>
    </row>
    <row r="46" spans="1:6">
      <c r="A46" s="41">
        <v>234</v>
      </c>
      <c r="B46" s="1">
        <v>85840.722507171682</v>
      </c>
      <c r="C46" s="1">
        <v>80484.634311928749</v>
      </c>
      <c r="D46" s="1">
        <v>81127.364895357896</v>
      </c>
      <c r="E46" s="5">
        <f t="shared" si="0"/>
        <v>82484.240571486109</v>
      </c>
      <c r="F46" s="5">
        <f t="shared" si="1"/>
        <v>2924.5091706398312</v>
      </c>
    </row>
    <row r="47" spans="1:6">
      <c r="A47" s="41">
        <v>240</v>
      </c>
      <c r="B47" s="1">
        <v>80270.390784119038</v>
      </c>
      <c r="C47" s="1">
        <v>80270.390784119038</v>
      </c>
      <c r="D47" s="1">
        <v>87126.183674029977</v>
      </c>
      <c r="E47" s="5">
        <f t="shared" si="0"/>
        <v>82555.655080756012</v>
      </c>
      <c r="F47" s="5">
        <f t="shared" si="1"/>
        <v>3958.1938704984032</v>
      </c>
    </row>
    <row r="48" spans="1:6">
      <c r="A48" s="41">
        <v>246</v>
      </c>
      <c r="B48" s="1">
        <v>81886.411466653459</v>
      </c>
      <c r="C48" s="1">
        <v>81252.692620028916</v>
      </c>
      <c r="D48" s="1">
        <v>80830.213388945878</v>
      </c>
      <c r="E48" s="5">
        <f t="shared" si="0"/>
        <v>81323.105825209423</v>
      </c>
      <c r="F48" s="5">
        <f t="shared" si="1"/>
        <v>531.60804116956376</v>
      </c>
    </row>
    <row r="49" spans="1:6">
      <c r="A49" s="41">
        <v>252</v>
      </c>
      <c r="B49" s="1">
        <v>79405.640657151234</v>
      </c>
      <c r="C49" s="1">
        <v>79691.72121930393</v>
      </c>
      <c r="D49" s="1">
        <v>79119.560094998567</v>
      </c>
      <c r="E49" s="5">
        <f t="shared" si="0"/>
        <v>79405.640657151249</v>
      </c>
      <c r="F49" s="5">
        <f t="shared" si="1"/>
        <v>286.08056215268152</v>
      </c>
    </row>
  </sheetData>
  <mergeCells count="1">
    <mergeCell ref="A1:F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workbookViewId="0">
      <selection activeCell="A2" sqref="A2"/>
    </sheetView>
  </sheetViews>
  <sheetFormatPr baseColWidth="10" defaultRowHeight="12" x14ac:dyDescent="0"/>
  <cols>
    <col min="1" max="1" width="15.1640625" style="18" bestFit="1" customWidth="1"/>
    <col min="2" max="2" width="16.5" style="18" bestFit="1" customWidth="1"/>
    <col min="3" max="3" width="16.5" style="18" customWidth="1"/>
    <col min="4" max="4" width="15.33203125" style="18" bestFit="1" customWidth="1"/>
    <col min="5" max="5" width="15.33203125" style="18" customWidth="1"/>
    <col min="6" max="6" width="17.33203125" style="18" bestFit="1" customWidth="1"/>
    <col min="7" max="7" width="17.33203125" style="18" customWidth="1"/>
    <col min="8" max="8" width="15.1640625" style="18" bestFit="1" customWidth="1"/>
    <col min="9" max="9" width="15.1640625" style="18" customWidth="1"/>
    <col min="10" max="10" width="18.1640625" style="18" bestFit="1" customWidth="1"/>
    <col min="11" max="11" width="18.1640625" style="18" customWidth="1"/>
    <col min="12" max="12" width="16.33203125" style="18" bestFit="1" customWidth="1"/>
    <col min="13" max="13" width="16.33203125" style="18" customWidth="1"/>
    <col min="14" max="14" width="17" style="18" bestFit="1" customWidth="1"/>
    <col min="15" max="15" width="17" style="18" customWidth="1"/>
    <col min="16" max="16" width="17" style="18" bestFit="1" customWidth="1"/>
    <col min="17" max="17" width="17" style="18" customWidth="1"/>
    <col min="18" max="18" width="16.5" style="18" bestFit="1" customWidth="1"/>
    <col min="19" max="19" width="16.5" style="18" customWidth="1"/>
    <col min="20" max="20" width="16.6640625" style="18" bestFit="1" customWidth="1"/>
    <col min="21" max="21" width="16.6640625" style="18" customWidth="1"/>
    <col min="22" max="22" width="19.1640625" style="18" bestFit="1" customWidth="1"/>
    <col min="23" max="23" width="19.1640625" style="18" customWidth="1"/>
    <col min="24" max="24" width="19.33203125" style="18" bestFit="1" customWidth="1"/>
    <col min="25" max="25" width="19.33203125" style="18" customWidth="1"/>
    <col min="26" max="26" width="17" style="18" bestFit="1" customWidth="1"/>
    <col min="27" max="27" width="17" style="18" customWidth="1"/>
    <col min="28" max="28" width="17" style="18" bestFit="1" customWidth="1"/>
    <col min="29" max="29" width="17" style="18" customWidth="1"/>
    <col min="30" max="30" width="18.83203125" style="18" bestFit="1" customWidth="1"/>
    <col min="31" max="31" width="18.83203125" style="18" customWidth="1"/>
    <col min="32" max="32" width="19.6640625" style="18" bestFit="1" customWidth="1"/>
    <col min="33" max="33" width="19.6640625" style="18" customWidth="1"/>
    <col min="34" max="34" width="18.5" style="18" bestFit="1" customWidth="1"/>
    <col min="35" max="35" width="18.5" style="18" customWidth="1"/>
    <col min="36" max="36" width="10.83203125" style="18"/>
    <col min="37" max="37" width="23.6640625" style="18" customWidth="1"/>
    <col min="38" max="38" width="10.83203125" style="18"/>
    <col min="39" max="39" width="23.6640625" style="18" customWidth="1"/>
    <col min="40" max="40" width="10.83203125" style="18"/>
    <col min="41" max="41" width="26.5" style="18" customWidth="1"/>
    <col min="42" max="42" width="33" style="18" customWidth="1"/>
    <col min="43" max="43" width="26.1640625" style="18" customWidth="1"/>
    <col min="44" max="16384" width="10.83203125" style="18"/>
  </cols>
  <sheetData>
    <row r="1" spans="1:47" s="47" customFormat="1" ht="17">
      <c r="A1" s="51" t="s">
        <v>118</v>
      </c>
    </row>
    <row r="2" spans="1:47" ht="14">
      <c r="A2" s="21" t="s">
        <v>4</v>
      </c>
      <c r="B2" s="73">
        <v>1.065677005</v>
      </c>
      <c r="C2" s="73"/>
      <c r="D2" s="73">
        <v>1.0656764139999999</v>
      </c>
      <c r="E2" s="73"/>
      <c r="F2" s="73">
        <v>0.90839408600000005</v>
      </c>
      <c r="G2" s="73"/>
      <c r="H2" s="73">
        <v>1.1567128369999999</v>
      </c>
      <c r="I2" s="73"/>
      <c r="J2" s="73">
        <v>0.94838562800000004</v>
      </c>
      <c r="K2" s="73"/>
      <c r="L2" s="73">
        <v>1.065677124</v>
      </c>
      <c r="M2" s="73"/>
      <c r="N2" s="73">
        <v>1.216072708</v>
      </c>
      <c r="O2" s="73"/>
      <c r="P2" s="73">
        <v>0.34761542600000001</v>
      </c>
      <c r="Q2" s="73"/>
      <c r="R2" s="73">
        <v>1.0656764139999999</v>
      </c>
      <c r="S2" s="73"/>
      <c r="T2" s="73">
        <v>2.083876009377442</v>
      </c>
      <c r="U2" s="73"/>
      <c r="V2" s="73">
        <v>1.0834603013373962</v>
      </c>
      <c r="W2" s="73"/>
      <c r="X2" s="75">
        <v>1.5119088470156135</v>
      </c>
      <c r="Y2" s="75"/>
      <c r="Z2" s="73">
        <v>1.81591192827148</v>
      </c>
      <c r="AA2" s="73"/>
      <c r="AB2" s="73">
        <v>2.0366199941251346</v>
      </c>
      <c r="AC2" s="73"/>
      <c r="AD2" s="73">
        <v>2.2038890031965002</v>
      </c>
      <c r="AE2" s="73"/>
      <c r="AF2" s="75">
        <v>2.3351402505206056</v>
      </c>
      <c r="AG2" s="75"/>
      <c r="AH2" s="73">
        <v>2.4408848207475207</v>
      </c>
      <c r="AI2" s="73"/>
      <c r="AJ2" s="74">
        <v>1.8159119282714788</v>
      </c>
      <c r="AK2" s="74"/>
      <c r="AL2" s="74">
        <v>2.0366199941251346</v>
      </c>
      <c r="AM2" s="74"/>
      <c r="AN2" s="74">
        <v>2.2038890031965002</v>
      </c>
      <c r="AO2" s="74"/>
      <c r="AP2" s="19"/>
      <c r="AQ2" s="19"/>
      <c r="AR2" s="19"/>
      <c r="AS2" s="19"/>
      <c r="AT2" s="19"/>
      <c r="AU2" s="19"/>
    </row>
    <row r="3" spans="1:47">
      <c r="A3" s="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2"/>
      <c r="U3" s="12"/>
      <c r="V3" s="12"/>
      <c r="W3" s="12"/>
      <c r="X3" s="12"/>
      <c r="Y3" s="12"/>
      <c r="Z3" s="22"/>
      <c r="AA3" s="22"/>
      <c r="AB3" s="12"/>
      <c r="AC3" s="12"/>
      <c r="AD3" s="22"/>
      <c r="AE3" s="22"/>
      <c r="AF3" s="12"/>
      <c r="AG3" s="12"/>
      <c r="AH3" s="22"/>
      <c r="AI3" s="22"/>
      <c r="AJ3" s="4"/>
      <c r="AK3" s="4"/>
      <c r="AL3" s="4"/>
      <c r="AM3" s="4"/>
      <c r="AN3" s="4"/>
      <c r="AO3" s="4"/>
      <c r="AP3" s="23"/>
    </row>
    <row r="4" spans="1:47" ht="14">
      <c r="A4" s="4"/>
      <c r="B4" s="76" t="s">
        <v>3</v>
      </c>
      <c r="C4" s="76"/>
      <c r="D4" s="76" t="s">
        <v>5</v>
      </c>
      <c r="E4" s="76"/>
      <c r="F4" s="76" t="s">
        <v>6</v>
      </c>
      <c r="G4" s="76"/>
      <c r="H4" s="76" t="s">
        <v>7</v>
      </c>
      <c r="I4" s="76"/>
      <c r="J4" s="76" t="s">
        <v>8</v>
      </c>
      <c r="K4" s="76"/>
      <c r="L4" s="76" t="s">
        <v>9</v>
      </c>
      <c r="M4" s="76"/>
      <c r="N4" s="76" t="s">
        <v>10</v>
      </c>
      <c r="O4" s="76"/>
      <c r="P4" s="76" t="s">
        <v>11</v>
      </c>
      <c r="Q4" s="76"/>
      <c r="R4" s="76" t="s">
        <v>12</v>
      </c>
      <c r="S4" s="76"/>
      <c r="T4" s="77" t="s">
        <v>22</v>
      </c>
      <c r="U4" s="78"/>
      <c r="V4" s="77" t="s">
        <v>23</v>
      </c>
      <c r="W4" s="78"/>
      <c r="X4" s="76" t="s">
        <v>18</v>
      </c>
      <c r="Y4" s="76"/>
      <c r="Z4" s="76" t="s">
        <v>13</v>
      </c>
      <c r="AA4" s="76"/>
      <c r="AB4" s="76" t="s">
        <v>19</v>
      </c>
      <c r="AC4" s="76"/>
      <c r="AD4" s="76" t="s">
        <v>14</v>
      </c>
      <c r="AE4" s="76"/>
      <c r="AF4" s="76" t="s">
        <v>21</v>
      </c>
      <c r="AG4" s="76"/>
      <c r="AH4" s="76" t="s">
        <v>15</v>
      </c>
      <c r="AI4" s="76"/>
      <c r="AJ4" s="80" t="s">
        <v>47</v>
      </c>
      <c r="AK4" s="80"/>
      <c r="AL4" s="80" t="s">
        <v>48</v>
      </c>
      <c r="AM4" s="80"/>
      <c r="AN4" s="80" t="s">
        <v>49</v>
      </c>
      <c r="AO4" s="80"/>
      <c r="AP4" s="79" t="s">
        <v>50</v>
      </c>
      <c r="AQ4" s="70"/>
    </row>
    <row r="5" spans="1:47" ht="12" customHeight="1">
      <c r="A5" s="45" t="s">
        <v>53</v>
      </c>
      <c r="B5" s="37" t="s">
        <v>16</v>
      </c>
      <c r="C5" s="37" t="s">
        <v>0</v>
      </c>
      <c r="D5" s="37" t="s">
        <v>16</v>
      </c>
      <c r="E5" s="37" t="s">
        <v>0</v>
      </c>
      <c r="F5" s="37" t="s">
        <v>16</v>
      </c>
      <c r="G5" s="37" t="s">
        <v>0</v>
      </c>
      <c r="H5" s="37" t="s">
        <v>16</v>
      </c>
      <c r="I5" s="37" t="s">
        <v>0</v>
      </c>
      <c r="J5" s="37" t="s">
        <v>16</v>
      </c>
      <c r="K5" s="37" t="s">
        <v>0</v>
      </c>
      <c r="L5" s="37" t="s">
        <v>16</v>
      </c>
      <c r="M5" s="37" t="s">
        <v>0</v>
      </c>
      <c r="N5" s="37" t="s">
        <v>16</v>
      </c>
      <c r="O5" s="37" t="s">
        <v>0</v>
      </c>
      <c r="P5" s="37" t="s">
        <v>16</v>
      </c>
      <c r="Q5" s="37" t="s">
        <v>0</v>
      </c>
      <c r="R5" s="37" t="s">
        <v>16</v>
      </c>
      <c r="S5" s="37" t="s">
        <v>0</v>
      </c>
      <c r="T5" s="37" t="s">
        <v>16</v>
      </c>
      <c r="U5" s="37"/>
      <c r="V5" s="37" t="s">
        <v>16</v>
      </c>
      <c r="W5" s="37"/>
      <c r="X5" s="37" t="s">
        <v>16</v>
      </c>
      <c r="Y5" s="37" t="s">
        <v>0</v>
      </c>
      <c r="Z5" s="37" t="s">
        <v>16</v>
      </c>
      <c r="AA5" s="37" t="s">
        <v>0</v>
      </c>
      <c r="AB5" s="37" t="s">
        <v>16</v>
      </c>
      <c r="AC5" s="37" t="s">
        <v>0</v>
      </c>
      <c r="AD5" s="37" t="s">
        <v>16</v>
      </c>
      <c r="AE5" s="37" t="s">
        <v>0</v>
      </c>
      <c r="AF5" s="37" t="s">
        <v>16</v>
      </c>
      <c r="AG5" s="37"/>
      <c r="AH5" s="37" t="s">
        <v>16</v>
      </c>
      <c r="AI5" s="37" t="s">
        <v>0</v>
      </c>
      <c r="AJ5" s="37" t="s">
        <v>16</v>
      </c>
      <c r="AK5" s="37" t="s">
        <v>0</v>
      </c>
      <c r="AL5" s="37" t="s">
        <v>16</v>
      </c>
      <c r="AM5" s="37" t="s">
        <v>0</v>
      </c>
      <c r="AN5" s="37" t="s">
        <v>16</v>
      </c>
      <c r="AO5" s="37" t="s">
        <v>0</v>
      </c>
      <c r="AP5" s="37" t="s">
        <v>16</v>
      </c>
      <c r="AQ5" s="37" t="s">
        <v>0</v>
      </c>
    </row>
    <row r="6" spans="1:47">
      <c r="A6" s="10" t="s">
        <v>87</v>
      </c>
      <c r="B6" s="11">
        <v>2486.6765386532938</v>
      </c>
      <c r="C6" s="11">
        <v>5.2463952250266832</v>
      </c>
      <c r="D6" s="11">
        <v>20808.582698072019</v>
      </c>
      <c r="E6" s="11">
        <v>18.702338855249327</v>
      </c>
      <c r="F6" s="11">
        <v>226.05997340199886</v>
      </c>
      <c r="G6" s="11">
        <v>3.8650209713721919</v>
      </c>
      <c r="H6" s="11">
        <v>0</v>
      </c>
      <c r="I6" s="11">
        <v>0</v>
      </c>
      <c r="J6" s="11">
        <v>169.46017776471038</v>
      </c>
      <c r="K6" s="11">
        <v>3.5649661023631931</v>
      </c>
      <c r="L6" s="11">
        <v>46.482093757315035</v>
      </c>
      <c r="M6" s="11">
        <v>1.6479743820669956</v>
      </c>
      <c r="N6" s="11">
        <v>3905.946143757737</v>
      </c>
      <c r="O6" s="11">
        <v>6.9301068033665816</v>
      </c>
      <c r="P6" s="11">
        <v>74.588047496141357</v>
      </c>
      <c r="Q6" s="11">
        <v>0.49260586317470462</v>
      </c>
      <c r="R6" s="11">
        <v>2547.350890503491</v>
      </c>
      <c r="S6" s="11">
        <v>7.101478706178642</v>
      </c>
      <c r="T6" s="11">
        <v>975.83999999999992</v>
      </c>
      <c r="U6" s="11">
        <v>8.8246926292081707</v>
      </c>
      <c r="V6" s="11">
        <v>4238.72</v>
      </c>
      <c r="W6" s="11">
        <v>152.9613389062738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4">
        <v>0</v>
      </c>
      <c r="AK6" s="4">
        <v>0</v>
      </c>
      <c r="AL6" s="20">
        <v>0</v>
      </c>
      <c r="AM6" s="20">
        <v>0</v>
      </c>
      <c r="AN6" s="4">
        <v>0</v>
      </c>
      <c r="AO6" s="4">
        <v>0</v>
      </c>
      <c r="AP6" s="5">
        <f>B6+D6+F6+H6+J6+L6+N6+P6+R6+T6+V6+X6+Z6+AB6+AD6+AF6+AH6+AJ6+AL6+AN6</f>
        <v>35479.706563406711</v>
      </c>
      <c r="AQ6" s="5">
        <f>SQRT(C6^2+E6^2+G6^2+I6^2+K6^2+M6^2+O6^2+Q6^2+S6^2+U6^2+W6^2+Y6^2+AA6^2+AC6^2+AE6^2+AG6^2+AI6^2+AK6^2+AM6^2+AO6^2)</f>
        <v>154.8593289800605</v>
      </c>
    </row>
    <row r="7" spans="1:47">
      <c r="A7" s="10" t="s">
        <v>88</v>
      </c>
      <c r="B7" s="11">
        <v>2485.4860850407554</v>
      </c>
      <c r="C7" s="11">
        <v>30.372964925192544</v>
      </c>
      <c r="D7" s="11">
        <v>20794.139984247187</v>
      </c>
      <c r="E7" s="11">
        <v>255.23796320708107</v>
      </c>
      <c r="F7" s="11">
        <v>225.89612754059669</v>
      </c>
      <c r="G7" s="11">
        <v>1.0035135295076989</v>
      </c>
      <c r="H7" s="11">
        <v>0</v>
      </c>
      <c r="I7" s="11">
        <v>0</v>
      </c>
      <c r="J7" s="11">
        <v>160.85462416630762</v>
      </c>
      <c r="K7" s="11">
        <v>1.0704833442226536</v>
      </c>
      <c r="L7" s="11">
        <v>46.973644296826855</v>
      </c>
      <c r="M7" s="11">
        <v>2.4903028060459471</v>
      </c>
      <c r="N7" s="11">
        <v>3899.4917923611752</v>
      </c>
      <c r="O7" s="11">
        <v>54.789731833397276</v>
      </c>
      <c r="P7" s="11">
        <v>74.034902363510511</v>
      </c>
      <c r="Q7" s="11">
        <v>6.3051908370141851E-2</v>
      </c>
      <c r="R7" s="11">
        <v>2557.3039337520718</v>
      </c>
      <c r="S7" s="11">
        <v>34.368593874167026</v>
      </c>
      <c r="T7" s="11">
        <v>1465.44</v>
      </c>
      <c r="U7" s="11">
        <v>196.17970537239577</v>
      </c>
      <c r="V7" s="11">
        <v>3811.84</v>
      </c>
      <c r="W7" s="11">
        <v>116.75747170952268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4">
        <v>0</v>
      </c>
      <c r="AK7" s="4">
        <v>0</v>
      </c>
      <c r="AL7" s="20">
        <v>0</v>
      </c>
      <c r="AM7" s="20">
        <v>0</v>
      </c>
      <c r="AN7" s="4">
        <v>0</v>
      </c>
      <c r="AO7" s="4">
        <v>0</v>
      </c>
      <c r="AP7" s="5">
        <f t="shared" ref="AP7:AP53" si="0">B7+D7+F7+H7+J7+L7+N7+P7+R7+T7+V7+X7+Z7+AB7+AD7+AF7+AH7+AJ7+AL7+AN7</f>
        <v>35521.461093768434</v>
      </c>
      <c r="AQ7" s="5">
        <f t="shared" ref="AQ7:AQ53" si="1">SQRT(C7^2+E7^2+G7^2+I7^2+K7^2+M7^2+O7^2+Q7^2+S7^2+U7^2+W7^2+Y7^2+AA7^2+AC7^2+AE7^2+AG7^2+AI7^2+AK7^2+AM7^2+AO7^2)</f>
        <v>349.82737511137174</v>
      </c>
    </row>
    <row r="8" spans="1:47" s="47" customForma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4"/>
      <c r="AK8" s="4"/>
      <c r="AL8" s="20"/>
      <c r="AM8" s="20"/>
      <c r="AN8" s="4"/>
      <c r="AO8" s="4"/>
      <c r="AP8" s="5"/>
      <c r="AQ8" s="5"/>
    </row>
    <row r="9" spans="1:47">
      <c r="A9" s="10" t="s">
        <v>89</v>
      </c>
      <c r="B9" s="11">
        <v>2482.9221937264565</v>
      </c>
      <c r="C9" s="11">
        <v>16.018560240351771</v>
      </c>
      <c r="D9" s="11">
        <v>20791.044140026021</v>
      </c>
      <c r="E9" s="11">
        <v>152.66705909169875</v>
      </c>
      <c r="F9" s="11">
        <v>237.14567177926634</v>
      </c>
      <c r="G9" s="11">
        <v>2.6533825170455323</v>
      </c>
      <c r="H9" s="11">
        <v>0</v>
      </c>
      <c r="I9" s="11">
        <v>0</v>
      </c>
      <c r="J9" s="11">
        <v>159.81004441345615</v>
      </c>
      <c r="K9" s="11">
        <v>0.48052256816227706</v>
      </c>
      <c r="L9" s="11">
        <v>45.961875501433894</v>
      </c>
      <c r="M9" s="11">
        <v>2.1558760225900206</v>
      </c>
      <c r="N9" s="11">
        <v>3902.0649986677272</v>
      </c>
      <c r="O9" s="11">
        <v>34.62858991678516</v>
      </c>
      <c r="P9" s="11">
        <v>77.857607215995074</v>
      </c>
      <c r="Q9" s="11">
        <v>0.77950766421206097</v>
      </c>
      <c r="R9" s="11">
        <v>2578.1066957956082</v>
      </c>
      <c r="S9" s="11">
        <v>26.381350494002557</v>
      </c>
      <c r="T9" s="11">
        <v>1723.1999999999998</v>
      </c>
      <c r="U9" s="11">
        <v>21.722320318050908</v>
      </c>
      <c r="V9" s="11">
        <v>4318.3999999999996</v>
      </c>
      <c r="W9" s="11">
        <v>502.7812056948826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4">
        <v>0</v>
      </c>
      <c r="AK9" s="4">
        <v>0</v>
      </c>
      <c r="AL9" s="20">
        <v>0</v>
      </c>
      <c r="AM9" s="20">
        <v>0</v>
      </c>
      <c r="AN9" s="4">
        <v>0</v>
      </c>
      <c r="AO9" s="4">
        <v>0</v>
      </c>
      <c r="AP9" s="5">
        <f t="shared" si="0"/>
        <v>36316.513227125964</v>
      </c>
      <c r="AQ9" s="5">
        <f t="shared" si="1"/>
        <v>527.95100802227637</v>
      </c>
    </row>
    <row r="10" spans="1:47">
      <c r="A10" s="1" t="s">
        <v>90</v>
      </c>
      <c r="B10" s="11">
        <v>2497.2095162460064</v>
      </c>
      <c r="C10" s="11">
        <v>25.289543733129104</v>
      </c>
      <c r="D10" s="11">
        <v>20910.867373690133</v>
      </c>
      <c r="E10" s="11">
        <v>203.3368572345853</v>
      </c>
      <c r="F10" s="11">
        <v>248.61557594752858</v>
      </c>
      <c r="G10" s="11">
        <v>7.3943225141735276</v>
      </c>
      <c r="H10" s="11">
        <v>0</v>
      </c>
      <c r="I10" s="11">
        <v>0</v>
      </c>
      <c r="J10" s="11">
        <v>161.2578093178476</v>
      </c>
      <c r="K10" s="11">
        <v>2.6731739327633499</v>
      </c>
      <c r="L10" s="11">
        <v>48.071894229143552</v>
      </c>
      <c r="M10" s="11">
        <v>0.12669358292371119</v>
      </c>
      <c r="N10" s="11">
        <v>3932.2276801171797</v>
      </c>
      <c r="O10" s="11">
        <v>42.838312054042198</v>
      </c>
      <c r="P10" s="11">
        <v>75.018392967354657</v>
      </c>
      <c r="Q10" s="11">
        <v>0.85611149372304807</v>
      </c>
      <c r="R10" s="11">
        <v>2582.9216689821933</v>
      </c>
      <c r="S10" s="11">
        <v>23.304749485470936</v>
      </c>
      <c r="T10" s="11">
        <v>1449.12</v>
      </c>
      <c r="U10" s="11">
        <v>48.196398205674996</v>
      </c>
      <c r="V10" s="11">
        <v>4088.9599999999996</v>
      </c>
      <c r="W10" s="11">
        <v>212.69771978091308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4">
        <v>0</v>
      </c>
      <c r="AK10" s="4">
        <v>0</v>
      </c>
      <c r="AL10" s="20">
        <v>0</v>
      </c>
      <c r="AM10" s="20">
        <v>0</v>
      </c>
      <c r="AN10" s="4">
        <v>0</v>
      </c>
      <c r="AO10" s="4">
        <v>0</v>
      </c>
      <c r="AP10" s="5">
        <f t="shared" si="0"/>
        <v>35994.269911497388</v>
      </c>
      <c r="AQ10" s="5">
        <f t="shared" si="1"/>
        <v>303.29763352680465</v>
      </c>
    </row>
    <row r="11" spans="1:47" s="47" customFormat="1">
      <c r="A11" s="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4"/>
      <c r="AK11" s="4"/>
      <c r="AL11" s="20"/>
      <c r="AM11" s="20"/>
      <c r="AN11" s="4"/>
      <c r="AO11" s="4"/>
      <c r="AP11" s="5"/>
      <c r="AQ11" s="5"/>
    </row>
    <row r="12" spans="1:47">
      <c r="A12" s="4" t="s">
        <v>92</v>
      </c>
      <c r="B12" s="11">
        <v>2488.0735834166276</v>
      </c>
      <c r="C12" s="43">
        <v>17.25230787147634</v>
      </c>
      <c r="D12" s="11">
        <v>20826.15854900884</v>
      </c>
      <c r="E12" s="11">
        <v>146.20666157766402</v>
      </c>
      <c r="F12" s="11">
        <v>234.4293371673476</v>
      </c>
      <c r="G12" s="11">
        <v>10.560312443865872</v>
      </c>
      <c r="H12" s="11">
        <v>0</v>
      </c>
      <c r="I12" s="11">
        <v>0</v>
      </c>
      <c r="J12" s="11">
        <v>162.84566391558045</v>
      </c>
      <c r="K12" s="11">
        <v>4.4743120807568131</v>
      </c>
      <c r="L12" s="11">
        <v>46.872376946179834</v>
      </c>
      <c r="M12" s="11">
        <v>1.6231425248635671</v>
      </c>
      <c r="N12" s="11">
        <v>3909.9326537259549</v>
      </c>
      <c r="O12" s="43">
        <v>32.627651299555872</v>
      </c>
      <c r="P12" s="11">
        <v>75.374737510750393</v>
      </c>
      <c r="Q12" s="11">
        <v>1.6474448086668083</v>
      </c>
      <c r="R12" s="11">
        <v>2566.4207972583408</v>
      </c>
      <c r="S12" s="43">
        <v>24.442215586304197</v>
      </c>
      <c r="T12" s="11">
        <v>1403.3999999999999</v>
      </c>
      <c r="U12" s="11">
        <v>298.42368040852949</v>
      </c>
      <c r="V12" s="11">
        <v>4114.4799999999996</v>
      </c>
      <c r="W12" s="11">
        <v>300.85143633171674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4">
        <v>0</v>
      </c>
      <c r="AK12" s="4">
        <v>0</v>
      </c>
      <c r="AL12" s="20">
        <v>0</v>
      </c>
      <c r="AM12" s="20">
        <v>0</v>
      </c>
      <c r="AN12" s="4">
        <v>0</v>
      </c>
      <c r="AO12" s="4">
        <v>0</v>
      </c>
      <c r="AP12" s="5">
        <f t="shared" si="0"/>
        <v>35827.987698949626</v>
      </c>
      <c r="AQ12" s="5">
        <f t="shared" si="1"/>
        <v>450.60091395120514</v>
      </c>
    </row>
    <row r="13" spans="1:47">
      <c r="A13" s="44">
        <v>12</v>
      </c>
      <c r="B13" s="11">
        <v>0</v>
      </c>
      <c r="C13" s="11">
        <v>0</v>
      </c>
      <c r="D13" s="11">
        <v>127.60344559928926</v>
      </c>
      <c r="E13" s="11">
        <v>1.3602530080108375</v>
      </c>
      <c r="F13" s="11">
        <v>0</v>
      </c>
      <c r="G13" s="11">
        <v>0</v>
      </c>
      <c r="H13" s="11">
        <v>41.143297720370704</v>
      </c>
      <c r="I13" s="11">
        <v>7.5531663187855278</v>
      </c>
      <c r="J13" s="11">
        <v>0</v>
      </c>
      <c r="K13" s="11">
        <v>0</v>
      </c>
      <c r="L13" s="11">
        <v>49.425354997343362</v>
      </c>
      <c r="M13" s="11">
        <v>0.16420723485280633</v>
      </c>
      <c r="N13" s="11">
        <v>0</v>
      </c>
      <c r="O13" s="11">
        <v>0</v>
      </c>
      <c r="P13" s="11">
        <v>87.288943684832731</v>
      </c>
      <c r="Q13" s="11">
        <v>8.2219933939637464</v>
      </c>
      <c r="R13" s="11">
        <v>11785.501568295373</v>
      </c>
      <c r="S13" s="11">
        <v>86.626054730946393</v>
      </c>
      <c r="T13" s="11">
        <v>0</v>
      </c>
      <c r="U13" s="11">
        <v>0</v>
      </c>
      <c r="V13" s="11">
        <v>7320.32</v>
      </c>
      <c r="W13" s="11">
        <v>231.70475005920855</v>
      </c>
      <c r="X13" s="11">
        <v>5622.4</v>
      </c>
      <c r="Y13" s="11">
        <v>126.71353518862956</v>
      </c>
      <c r="Z13" s="11">
        <v>13208.000000000009</v>
      </c>
      <c r="AA13" s="11">
        <v>192.33304448274137</v>
      </c>
      <c r="AB13" s="11">
        <v>3632.72</v>
      </c>
      <c r="AC13" s="11">
        <v>201.49714836691805</v>
      </c>
      <c r="AD13" s="11">
        <v>5594.8951043532834</v>
      </c>
      <c r="AE13" s="11">
        <v>81.15257986288438</v>
      </c>
      <c r="AF13" s="11">
        <v>343.52</v>
      </c>
      <c r="AG13" s="11">
        <v>90.283393821898386</v>
      </c>
      <c r="AH13" s="11">
        <v>35.199999999999996</v>
      </c>
      <c r="AI13" s="11">
        <v>0</v>
      </c>
      <c r="AJ13" s="4">
        <v>0</v>
      </c>
      <c r="AK13" s="4">
        <v>0</v>
      </c>
      <c r="AL13" s="20">
        <v>203.83999999999997</v>
      </c>
      <c r="AM13" s="20">
        <v>64.714412614192767</v>
      </c>
      <c r="AN13" s="4">
        <v>0</v>
      </c>
      <c r="AO13" s="4">
        <v>0</v>
      </c>
      <c r="AP13" s="5">
        <f t="shared" si="0"/>
        <v>48051.85771465049</v>
      </c>
      <c r="AQ13" s="5">
        <f t="shared" si="1"/>
        <v>417.00347927292216</v>
      </c>
    </row>
    <row r="14" spans="1:47">
      <c r="A14" s="44">
        <v>18</v>
      </c>
      <c r="B14" s="11">
        <v>83.767106603867219</v>
      </c>
      <c r="C14" s="11">
        <v>1.4303388340235654</v>
      </c>
      <c r="D14" s="11">
        <v>464.5250465838734</v>
      </c>
      <c r="E14" s="11">
        <v>3.6857320666578604</v>
      </c>
      <c r="F14" s="11">
        <v>0</v>
      </c>
      <c r="G14" s="11">
        <v>0</v>
      </c>
      <c r="H14" s="11">
        <v>39.194711754615824</v>
      </c>
      <c r="I14" s="11">
        <v>9.4938872810542385</v>
      </c>
      <c r="J14" s="11">
        <v>2018.5665608036043</v>
      </c>
      <c r="K14" s="11">
        <v>0.74355544575295807</v>
      </c>
      <c r="L14" s="11">
        <v>0</v>
      </c>
      <c r="M14" s="11">
        <v>0</v>
      </c>
      <c r="N14" s="11">
        <v>18.368955352520967</v>
      </c>
      <c r="O14" s="11">
        <v>0.10873629436784296</v>
      </c>
      <c r="P14" s="11">
        <v>0</v>
      </c>
      <c r="Q14" s="11">
        <v>0</v>
      </c>
      <c r="R14" s="11">
        <v>11072.311111370427</v>
      </c>
      <c r="S14" s="11">
        <v>1.34724203254115</v>
      </c>
      <c r="T14" s="11">
        <v>0</v>
      </c>
      <c r="U14" s="11">
        <v>0</v>
      </c>
      <c r="V14" s="11">
        <v>4132.4800000000005</v>
      </c>
      <c r="W14" s="11">
        <v>178.30404594400008</v>
      </c>
      <c r="X14" s="11">
        <v>3785.6</v>
      </c>
      <c r="Y14" s="11">
        <v>205.9094946815224</v>
      </c>
      <c r="Z14" s="11">
        <v>10752.000000000007</v>
      </c>
      <c r="AA14" s="11">
        <v>22.627416997971086</v>
      </c>
      <c r="AB14" s="11">
        <v>3893.7599999999998</v>
      </c>
      <c r="AC14" s="11">
        <v>247.09139361782729</v>
      </c>
      <c r="AD14" s="11">
        <v>9726.5099506449405</v>
      </c>
      <c r="AE14" s="11">
        <v>81.152579862885091</v>
      </c>
      <c r="AF14" s="11">
        <v>532</v>
      </c>
      <c r="AG14" s="11">
        <v>12.897627688842622</v>
      </c>
      <c r="AH14" s="11">
        <v>369.59999999999997</v>
      </c>
      <c r="AI14" s="11">
        <v>24.890158697766505</v>
      </c>
      <c r="AJ14" s="4">
        <v>0</v>
      </c>
      <c r="AK14" s="4">
        <v>0</v>
      </c>
      <c r="AL14" s="20">
        <v>131.04000000000002</v>
      </c>
      <c r="AM14" s="20">
        <v>50.006591565512586</v>
      </c>
      <c r="AN14" s="4">
        <v>0</v>
      </c>
      <c r="AO14" s="4">
        <v>0</v>
      </c>
      <c r="AP14" s="5">
        <f t="shared" si="0"/>
        <v>47019.723443113857</v>
      </c>
      <c r="AQ14" s="5">
        <f t="shared" si="1"/>
        <v>381.7559730554737</v>
      </c>
    </row>
    <row r="15" spans="1:47">
      <c r="A15" s="44">
        <v>24</v>
      </c>
      <c r="B15" s="11">
        <v>151.33707159017339</v>
      </c>
      <c r="C15" s="11">
        <v>3.2824722067647447</v>
      </c>
      <c r="D15" s="11">
        <v>1428.5844296066271</v>
      </c>
      <c r="E15" s="11">
        <v>2.3704039160704493</v>
      </c>
      <c r="F15" s="11">
        <v>58.162359498745751</v>
      </c>
      <c r="G15" s="11">
        <v>1.0852619455207164</v>
      </c>
      <c r="H15" s="11">
        <v>253.78446437011561</v>
      </c>
      <c r="I15" s="11">
        <v>22.581041705319283</v>
      </c>
      <c r="J15" s="11">
        <v>5541.1080166505717</v>
      </c>
      <c r="K15" s="11">
        <v>25.689972166960597</v>
      </c>
      <c r="L15" s="11">
        <v>91.284470800315049</v>
      </c>
      <c r="M15" s="11">
        <v>0.40778967301164903</v>
      </c>
      <c r="N15" s="11">
        <v>13.158167860519935</v>
      </c>
      <c r="O15" s="11">
        <v>0.74874805670061884</v>
      </c>
      <c r="P15" s="11">
        <v>36.668912446796888</v>
      </c>
      <c r="Q15" s="11">
        <v>0.15391539936502854</v>
      </c>
      <c r="R15" s="11">
        <v>10226.959981915141</v>
      </c>
      <c r="S15" s="11">
        <v>31.983215745686621</v>
      </c>
      <c r="T15" s="11">
        <v>691.19999999999993</v>
      </c>
      <c r="U15" s="11">
        <v>89.60457131195929</v>
      </c>
      <c r="V15" s="11">
        <v>4512</v>
      </c>
      <c r="W15" s="11">
        <v>171.96836918456896</v>
      </c>
      <c r="X15" s="11">
        <v>2016</v>
      </c>
      <c r="Y15" s="11">
        <v>63.35676759431454</v>
      </c>
      <c r="Z15" s="11">
        <v>9400.0000000000055</v>
      </c>
      <c r="AA15" s="11">
        <v>124.45079348883164</v>
      </c>
      <c r="AB15" s="11">
        <v>2246.3999999999996</v>
      </c>
      <c r="AC15" s="11">
        <v>352.98770516832576</v>
      </c>
      <c r="AD15" s="11">
        <v>12308.769229577227</v>
      </c>
      <c r="AE15" s="11">
        <v>121.72886979432906</v>
      </c>
      <c r="AF15" s="11">
        <v>425.59999999999991</v>
      </c>
      <c r="AG15" s="11">
        <v>111.7794399699697</v>
      </c>
      <c r="AH15" s="11">
        <v>862.40000000000009</v>
      </c>
      <c r="AI15" s="11">
        <v>74.670476093299371</v>
      </c>
      <c r="AJ15" s="4">
        <v>0</v>
      </c>
      <c r="AK15" s="4">
        <v>0</v>
      </c>
      <c r="AL15" s="20">
        <v>216.32</v>
      </c>
      <c r="AM15" s="20">
        <v>152.96133890627397</v>
      </c>
      <c r="AN15" s="4">
        <v>0</v>
      </c>
      <c r="AO15" s="4">
        <v>0</v>
      </c>
      <c r="AP15" s="5">
        <f t="shared" si="0"/>
        <v>50479.737104316242</v>
      </c>
      <c r="AQ15" s="5">
        <f t="shared" si="1"/>
        <v>490.10308852658875</v>
      </c>
    </row>
    <row r="16" spans="1:47">
      <c r="A16" s="44">
        <v>30</v>
      </c>
      <c r="B16" s="11">
        <v>211.88034926306534</v>
      </c>
      <c r="C16" s="11">
        <v>1.397402065605976</v>
      </c>
      <c r="D16" s="11">
        <v>948.47248330973446</v>
      </c>
      <c r="E16" s="11">
        <v>0.46589022840012317</v>
      </c>
      <c r="F16" s="11">
        <v>150.65946797011298</v>
      </c>
      <c r="G16" s="11">
        <v>1.1154823092228521</v>
      </c>
      <c r="H16" s="11">
        <v>273.60464756545679</v>
      </c>
      <c r="I16" s="11">
        <v>5.669585649969143</v>
      </c>
      <c r="J16" s="11">
        <v>2395.2057525620689</v>
      </c>
      <c r="K16" s="11">
        <v>11.354853721771967</v>
      </c>
      <c r="L16" s="11">
        <v>802.21962245910549</v>
      </c>
      <c r="M16" s="11">
        <v>3.0842307947985201</v>
      </c>
      <c r="N16" s="11">
        <v>0</v>
      </c>
      <c r="O16" s="11">
        <v>0</v>
      </c>
      <c r="P16" s="11">
        <v>38.377236847848266</v>
      </c>
      <c r="Q16" s="11">
        <v>0.27916763095972408</v>
      </c>
      <c r="R16" s="11">
        <v>10326.801212646606</v>
      </c>
      <c r="S16" s="11">
        <v>43.427881758700472</v>
      </c>
      <c r="T16" s="11">
        <v>1667.5199999999995</v>
      </c>
      <c r="U16" s="11">
        <v>42.086995616223398</v>
      </c>
      <c r="V16" s="11">
        <v>3877.7599999999998</v>
      </c>
      <c r="W16" s="11">
        <v>115.85237502960359</v>
      </c>
      <c r="X16" s="11">
        <v>756.00000000000011</v>
      </c>
      <c r="Y16" s="11">
        <v>87.115555442182668</v>
      </c>
      <c r="Z16" s="11">
        <v>15744.000000000009</v>
      </c>
      <c r="AA16" s="11">
        <v>113.13708498984842</v>
      </c>
      <c r="AB16" s="11">
        <v>2670.7200000000003</v>
      </c>
      <c r="AC16" s="11">
        <v>211.79262310099497</v>
      </c>
      <c r="AD16" s="11">
        <v>15307.059170115266</v>
      </c>
      <c r="AE16" s="11">
        <v>223.16959462293184</v>
      </c>
      <c r="AF16" s="11">
        <v>288.8</v>
      </c>
      <c r="AG16" s="11">
        <v>21.496046148071045</v>
      </c>
      <c r="AH16" s="11">
        <v>1566.3999999999999</v>
      </c>
      <c r="AI16" s="11">
        <v>74.670476093299655</v>
      </c>
      <c r="AJ16" s="4">
        <v>0</v>
      </c>
      <c r="AK16" s="4">
        <v>0</v>
      </c>
      <c r="AL16" s="20">
        <v>374.4</v>
      </c>
      <c r="AM16" s="20">
        <v>0</v>
      </c>
      <c r="AN16" s="4">
        <v>0</v>
      </c>
      <c r="AO16" s="4">
        <v>0</v>
      </c>
      <c r="AP16" s="5">
        <f t="shared" si="0"/>
        <v>57399.879942739281</v>
      </c>
      <c r="AQ16" s="5">
        <f t="shared" si="1"/>
        <v>371.94194907791541</v>
      </c>
    </row>
    <row r="17" spans="1:43">
      <c r="A17" s="44">
        <v>36</v>
      </c>
      <c r="B17" s="11">
        <v>216.2788312212918</v>
      </c>
      <c r="C17" s="11">
        <v>8.5175529122733806</v>
      </c>
      <c r="D17" s="11">
        <v>1894.0389460780546</v>
      </c>
      <c r="E17" s="11">
        <v>35.500236033709392</v>
      </c>
      <c r="F17" s="11">
        <v>628.57749986920851</v>
      </c>
      <c r="G17" s="11">
        <v>11.545246001326246</v>
      </c>
      <c r="H17" s="11">
        <v>298.21042577241252</v>
      </c>
      <c r="I17" s="11">
        <v>1.4786621632239707</v>
      </c>
      <c r="J17" s="11">
        <v>818.66298227034451</v>
      </c>
      <c r="K17" s="11">
        <v>27.97871204609822</v>
      </c>
      <c r="L17" s="11">
        <v>39.124106818634282</v>
      </c>
      <c r="M17" s="11">
        <v>0.15495130473800822</v>
      </c>
      <c r="N17" s="11">
        <v>41.301546431161142</v>
      </c>
      <c r="O17" s="11">
        <v>0.46193181293940122</v>
      </c>
      <c r="P17" s="11">
        <v>68.471489395044031</v>
      </c>
      <c r="Q17" s="11">
        <v>2.1281714738415887</v>
      </c>
      <c r="R17" s="11">
        <v>9674.1686197243853</v>
      </c>
      <c r="S17" s="11">
        <v>234.92461158455674</v>
      </c>
      <c r="T17" s="11">
        <v>1346.8799999999999</v>
      </c>
      <c r="U17" s="11">
        <v>17.649385258416174</v>
      </c>
      <c r="V17" s="11">
        <v>3437.76</v>
      </c>
      <c r="W17" s="11">
        <v>175.13620756428404</v>
      </c>
      <c r="X17" s="11">
        <v>6692</v>
      </c>
      <c r="Y17" s="11">
        <v>245.50747442796879</v>
      </c>
      <c r="Z17" s="11">
        <v>12856.000000000007</v>
      </c>
      <c r="AA17" s="11">
        <v>101.8233764908617</v>
      </c>
      <c r="AB17" s="11">
        <v>863.2</v>
      </c>
      <c r="AC17" s="11">
        <v>147.07821048680151</v>
      </c>
      <c r="AD17" s="11">
        <v>14977.103817807254</v>
      </c>
      <c r="AE17" s="11">
        <v>284.0340295200964</v>
      </c>
      <c r="AF17" s="11">
        <v>0</v>
      </c>
      <c r="AG17" s="11">
        <v>0</v>
      </c>
      <c r="AH17" s="11">
        <v>1601.6</v>
      </c>
      <c r="AI17" s="11">
        <v>174.23111088436548</v>
      </c>
      <c r="AJ17" s="4">
        <v>0</v>
      </c>
      <c r="AK17" s="4">
        <v>0</v>
      </c>
      <c r="AL17" s="20">
        <v>0</v>
      </c>
      <c r="AM17" s="20">
        <v>0</v>
      </c>
      <c r="AN17" s="4">
        <v>0</v>
      </c>
      <c r="AO17" s="4">
        <v>0</v>
      </c>
      <c r="AP17" s="5">
        <f t="shared" si="0"/>
        <v>55453.378265387793</v>
      </c>
      <c r="AQ17" s="5">
        <f t="shared" si="1"/>
        <v>540.12532295676624</v>
      </c>
    </row>
    <row r="18" spans="1:43">
      <c r="A18" s="44">
        <v>42</v>
      </c>
      <c r="B18" s="11">
        <v>234.57416014428279</v>
      </c>
      <c r="C18" s="11">
        <v>2.4055870789120339</v>
      </c>
      <c r="D18" s="11">
        <v>2111.0893213039035</v>
      </c>
      <c r="E18" s="11">
        <v>6.0731670348475548</v>
      </c>
      <c r="F18" s="11">
        <v>631.28650209805551</v>
      </c>
      <c r="G18" s="11">
        <v>3.5941099125227458</v>
      </c>
      <c r="H18" s="11">
        <v>300.06798869728306</v>
      </c>
      <c r="I18" s="11">
        <v>6.6238729602294173</v>
      </c>
      <c r="J18" s="11">
        <v>414.95018133420047</v>
      </c>
      <c r="K18" s="11">
        <v>10.211154510937687</v>
      </c>
      <c r="L18" s="11">
        <v>0</v>
      </c>
      <c r="M18" s="11">
        <v>0</v>
      </c>
      <c r="N18" s="11">
        <v>59.676764430401882</v>
      </c>
      <c r="O18" s="11">
        <v>0.10798930173500094</v>
      </c>
      <c r="P18" s="11">
        <v>70.584291355140067</v>
      </c>
      <c r="Q18" s="11">
        <v>0.45867251305434853</v>
      </c>
      <c r="R18" s="11">
        <v>9197.1469698000019</v>
      </c>
      <c r="S18" s="11">
        <v>32.29102551953109</v>
      </c>
      <c r="T18" s="11">
        <v>1953.6</v>
      </c>
      <c r="U18" s="11">
        <v>772.5000163106788</v>
      </c>
      <c r="V18" s="11">
        <v>3935.68</v>
      </c>
      <c r="W18" s="11">
        <v>206.81459136144147</v>
      </c>
      <c r="X18" s="11">
        <v>5236</v>
      </c>
      <c r="Y18" s="11">
        <v>245.50747442796879</v>
      </c>
      <c r="Z18" s="11">
        <v>13416.000000000011</v>
      </c>
      <c r="AA18" s="11">
        <v>169.70562748477144</v>
      </c>
      <c r="AB18" s="11">
        <v>1252.1599999999999</v>
      </c>
      <c r="AC18" s="11">
        <v>200.02636626205157</v>
      </c>
      <c r="AD18" s="11">
        <v>15335.750939881182</v>
      </c>
      <c r="AE18" s="11">
        <v>142.01701476004959</v>
      </c>
      <c r="AF18" s="11">
        <v>0</v>
      </c>
      <c r="AG18" s="11">
        <v>0</v>
      </c>
      <c r="AH18" s="11">
        <v>1654.3999999999999</v>
      </c>
      <c r="AI18" s="11">
        <v>49.78031739553272</v>
      </c>
      <c r="AJ18" s="4">
        <v>0</v>
      </c>
      <c r="AK18" s="4">
        <v>0</v>
      </c>
      <c r="AL18" s="20">
        <v>0</v>
      </c>
      <c r="AM18" s="20">
        <v>0</v>
      </c>
      <c r="AN18" s="4">
        <v>0</v>
      </c>
      <c r="AO18" s="4">
        <v>0</v>
      </c>
      <c r="AP18" s="5">
        <f t="shared" si="0"/>
        <v>55802.967119044471</v>
      </c>
      <c r="AQ18" s="5">
        <f t="shared" si="1"/>
        <v>890.22839409622964</v>
      </c>
    </row>
    <row r="19" spans="1:43">
      <c r="A19" s="44">
        <v>48</v>
      </c>
      <c r="B19" s="11">
        <v>252.81534801067531</v>
      </c>
      <c r="C19" s="11">
        <v>7.3149006403755132</v>
      </c>
      <c r="D19" s="11">
        <v>4065.5557120051421</v>
      </c>
      <c r="E19" s="11">
        <v>67.542071171740801</v>
      </c>
      <c r="F19" s="11">
        <v>600.36210984021</v>
      </c>
      <c r="G19" s="11">
        <v>12.488943001486472</v>
      </c>
      <c r="H19" s="11">
        <v>349.99588625728217</v>
      </c>
      <c r="I19" s="11">
        <v>10.175048626582404</v>
      </c>
      <c r="J19" s="11">
        <v>322.32709215613863</v>
      </c>
      <c r="K19" s="11">
        <v>13.195868462581307</v>
      </c>
      <c r="L19" s="11">
        <v>288.95640490680142</v>
      </c>
      <c r="M19" s="11">
        <v>4.9587501344367286</v>
      </c>
      <c r="N19" s="11">
        <v>11.317498638141807</v>
      </c>
      <c r="O19" s="11">
        <v>0.21754595069872917</v>
      </c>
      <c r="P19" s="11">
        <v>79.1586538285339</v>
      </c>
      <c r="Q19" s="11">
        <v>1.7819013702627926</v>
      </c>
      <c r="R19" s="11">
        <v>8779.7940901068705</v>
      </c>
      <c r="S19" s="11">
        <v>147.65565938752707</v>
      </c>
      <c r="T19" s="11">
        <v>1862.3999999999996</v>
      </c>
      <c r="U19" s="11">
        <v>67.882250993908542</v>
      </c>
      <c r="V19" s="11">
        <v>3527.68</v>
      </c>
      <c r="W19" s="11">
        <v>158.39191898578656</v>
      </c>
      <c r="X19" s="11">
        <v>0</v>
      </c>
      <c r="Y19" s="11">
        <v>0</v>
      </c>
      <c r="Z19" s="11">
        <v>11800.000000000007</v>
      </c>
      <c r="AA19" s="11">
        <v>56.568542494924209</v>
      </c>
      <c r="AB19" s="11">
        <v>0</v>
      </c>
      <c r="AC19" s="11">
        <v>0</v>
      </c>
      <c r="AD19" s="11">
        <v>13843.778912053638</v>
      </c>
      <c r="AE19" s="11">
        <v>101.44072482860565</v>
      </c>
      <c r="AF19" s="11">
        <v>0</v>
      </c>
      <c r="AG19" s="11">
        <v>0</v>
      </c>
      <c r="AH19" s="11">
        <v>1724.7999999999995</v>
      </c>
      <c r="AI19" s="11">
        <v>99.560634791066022</v>
      </c>
      <c r="AJ19" s="4">
        <v>0</v>
      </c>
      <c r="AK19" s="4">
        <v>0</v>
      </c>
      <c r="AL19" s="20">
        <v>0</v>
      </c>
      <c r="AM19" s="20">
        <v>0</v>
      </c>
      <c r="AN19" s="4">
        <v>0</v>
      </c>
      <c r="AO19" s="4">
        <v>0</v>
      </c>
      <c r="AP19" s="5">
        <f t="shared" si="0"/>
        <v>47508.941707803446</v>
      </c>
      <c r="AQ19" s="5">
        <f t="shared" si="1"/>
        <v>282.8031497533658</v>
      </c>
    </row>
    <row r="20" spans="1:43">
      <c r="A20" s="44">
        <v>54</v>
      </c>
      <c r="B20" s="11">
        <v>234.8846691517592</v>
      </c>
      <c r="C20" s="11">
        <v>0.26938892355475857</v>
      </c>
      <c r="D20" s="11">
        <v>717.93297923494868</v>
      </c>
      <c r="E20" s="11">
        <v>2.0901715553977649</v>
      </c>
      <c r="F20" s="11">
        <v>26.577044996129729</v>
      </c>
      <c r="G20" s="11">
        <v>0.98052711875088772</v>
      </c>
      <c r="H20" s="11">
        <v>293.57244544690832</v>
      </c>
      <c r="I20" s="11">
        <v>3.5876490423740561</v>
      </c>
      <c r="J20" s="11">
        <v>168.04449794298372</v>
      </c>
      <c r="K20" s="11">
        <v>1.2974742384800368</v>
      </c>
      <c r="L20" s="11">
        <v>0</v>
      </c>
      <c r="M20" s="11">
        <v>0</v>
      </c>
      <c r="N20" s="11">
        <v>45.470827891226456</v>
      </c>
      <c r="O20" s="11">
        <v>9.6388289711517849</v>
      </c>
      <c r="P20" s="11">
        <v>76.356026896310283</v>
      </c>
      <c r="Q20" s="11">
        <v>4.4901615567910912E-2</v>
      </c>
      <c r="R20" s="11">
        <v>7605.5586673826119</v>
      </c>
      <c r="S20" s="11">
        <v>37.609932469831811</v>
      </c>
      <c r="T20" s="11">
        <v>1604.16</v>
      </c>
      <c r="U20" s="11">
        <v>77.385766133055753</v>
      </c>
      <c r="V20" s="11">
        <v>6396.8</v>
      </c>
      <c r="W20" s="11">
        <v>23.532513677888492</v>
      </c>
      <c r="X20" s="11">
        <v>0</v>
      </c>
      <c r="Y20" s="11">
        <v>0</v>
      </c>
      <c r="Z20" s="11">
        <v>14888.000000000009</v>
      </c>
      <c r="AA20" s="11">
        <v>214.96046148071014</v>
      </c>
      <c r="AB20" s="11">
        <v>0</v>
      </c>
      <c r="AC20" s="11">
        <v>0</v>
      </c>
      <c r="AD20" s="11">
        <v>13972.891876000254</v>
      </c>
      <c r="AE20" s="11">
        <v>40.576289931441131</v>
      </c>
      <c r="AF20" s="11">
        <v>0</v>
      </c>
      <c r="AG20" s="11">
        <v>0</v>
      </c>
      <c r="AH20" s="11">
        <v>1636.7999999999997</v>
      </c>
      <c r="AI20" s="11">
        <v>24.890158697766161</v>
      </c>
      <c r="AJ20" s="4">
        <v>0</v>
      </c>
      <c r="AK20" s="4">
        <v>0</v>
      </c>
      <c r="AL20" s="20">
        <v>0</v>
      </c>
      <c r="AM20" s="20">
        <v>0</v>
      </c>
      <c r="AN20" s="4">
        <v>0</v>
      </c>
      <c r="AO20" s="4">
        <v>0</v>
      </c>
      <c r="AP20" s="5">
        <f t="shared" si="0"/>
        <v>47667.049034943149</v>
      </c>
      <c r="AQ20" s="5">
        <f t="shared" si="1"/>
        <v>237.78911844548364</v>
      </c>
    </row>
    <row r="21" spans="1:43">
      <c r="A21" s="44">
        <v>60</v>
      </c>
      <c r="B21" s="11">
        <v>227.11415832343411</v>
      </c>
      <c r="C21" s="11">
        <v>4.2802491249769918</v>
      </c>
      <c r="D21" s="11">
        <v>723.84140942982106</v>
      </c>
      <c r="E21" s="11">
        <v>7.0128512601390049</v>
      </c>
      <c r="F21" s="11">
        <v>35.359944293928066</v>
      </c>
      <c r="G21" s="11">
        <v>1.3301329909945945</v>
      </c>
      <c r="H21" s="11">
        <v>282.14255995358451</v>
      </c>
      <c r="I21" s="11">
        <v>4.0339607268008422</v>
      </c>
      <c r="J21" s="11">
        <v>160.08430472574</v>
      </c>
      <c r="K21" s="11">
        <v>1.202392013107634</v>
      </c>
      <c r="L21" s="11">
        <v>0</v>
      </c>
      <c r="M21" s="11">
        <v>0</v>
      </c>
      <c r="N21" s="11">
        <v>18.428786360093063</v>
      </c>
      <c r="O21" s="11">
        <v>0.11239021032267053</v>
      </c>
      <c r="P21" s="11">
        <v>83.029002179292405</v>
      </c>
      <c r="Q21" s="11">
        <v>0.59697618241203176</v>
      </c>
      <c r="R21" s="11">
        <v>6039.7057618174413</v>
      </c>
      <c r="S21" s="11">
        <v>40.911134867132859</v>
      </c>
      <c r="T21" s="11">
        <v>1891.2</v>
      </c>
      <c r="U21" s="11">
        <v>54.305800795126927</v>
      </c>
      <c r="V21" s="11">
        <v>5168</v>
      </c>
      <c r="W21" s="11">
        <v>109.5166982701721</v>
      </c>
      <c r="X21" s="11">
        <v>169.12000000000003</v>
      </c>
      <c r="Y21" s="11">
        <v>61.772848404456674</v>
      </c>
      <c r="Z21" s="11">
        <v>16440.000000000015</v>
      </c>
      <c r="AA21" s="11">
        <v>305.47012947258747</v>
      </c>
      <c r="AB21" s="11">
        <v>1045.2</v>
      </c>
      <c r="AC21" s="11">
        <v>275.03625361031857</v>
      </c>
      <c r="AD21" s="11">
        <v>14934.066163158384</v>
      </c>
      <c r="AE21" s="11">
        <v>142.0170147600482</v>
      </c>
      <c r="AF21" s="11">
        <v>0</v>
      </c>
      <c r="AG21" s="11">
        <v>0</v>
      </c>
      <c r="AH21" s="11">
        <v>1320.0000000000002</v>
      </c>
      <c r="AI21" s="11">
        <v>24.890158697766356</v>
      </c>
      <c r="AJ21" s="4">
        <v>0</v>
      </c>
      <c r="AK21" s="4">
        <v>0</v>
      </c>
      <c r="AL21" s="20">
        <v>0</v>
      </c>
      <c r="AM21" s="20">
        <v>0</v>
      </c>
      <c r="AN21" s="4">
        <v>0</v>
      </c>
      <c r="AO21" s="4">
        <v>0</v>
      </c>
      <c r="AP21" s="5">
        <f t="shared" si="0"/>
        <v>48537.292090241732</v>
      </c>
      <c r="AQ21" s="5">
        <f t="shared" si="1"/>
        <v>458.5469263929636</v>
      </c>
    </row>
    <row r="22" spans="1:43">
      <c r="A22" s="44">
        <v>66</v>
      </c>
      <c r="B22" s="11">
        <v>238.2356209684587</v>
      </c>
      <c r="C22" s="11">
        <v>3.7589469057975404</v>
      </c>
      <c r="D22" s="11">
        <v>709.63756430458318</v>
      </c>
      <c r="E22" s="11">
        <v>6.3700044800745124</v>
      </c>
      <c r="F22" s="11">
        <v>28.426836475773747</v>
      </c>
      <c r="G22" s="11">
        <v>1.1344968989192639</v>
      </c>
      <c r="H22" s="11">
        <v>373.90979887882418</v>
      </c>
      <c r="I22" s="11">
        <v>13.463623104076106</v>
      </c>
      <c r="J22" s="11">
        <v>207.12237880233999</v>
      </c>
      <c r="K22" s="11">
        <v>2.4481240259392645</v>
      </c>
      <c r="L22" s="11">
        <v>22.033178984553761</v>
      </c>
      <c r="M22" s="11">
        <v>0.53023360579881262</v>
      </c>
      <c r="N22" s="11">
        <v>15.963466132421441</v>
      </c>
      <c r="O22" s="11">
        <v>0.20955448979036992</v>
      </c>
      <c r="P22" s="11">
        <v>92.553863407929285</v>
      </c>
      <c r="Q22" s="11">
        <v>0.61923176578047467</v>
      </c>
      <c r="R22" s="11">
        <v>6375.020097378203</v>
      </c>
      <c r="S22" s="11">
        <v>35.784465457495322</v>
      </c>
      <c r="T22" s="11">
        <v>0</v>
      </c>
      <c r="U22" s="11">
        <v>0</v>
      </c>
      <c r="V22" s="11">
        <v>3936.96</v>
      </c>
      <c r="W22" s="11">
        <v>198.6687212421725</v>
      </c>
      <c r="X22" s="11">
        <v>6658.4000000000005</v>
      </c>
      <c r="Y22" s="11">
        <v>293.02505012370506</v>
      </c>
      <c r="Z22" s="11">
        <v>16952.000000000011</v>
      </c>
      <c r="AA22" s="11">
        <v>486.48946545634442</v>
      </c>
      <c r="AB22" s="11">
        <v>538.72</v>
      </c>
      <c r="AC22" s="11">
        <v>108.83787576023309</v>
      </c>
      <c r="AD22" s="11">
        <v>14776.261429445854</v>
      </c>
      <c r="AE22" s="11">
        <v>162.30515972577018</v>
      </c>
      <c r="AF22" s="11">
        <v>0</v>
      </c>
      <c r="AG22" s="11">
        <v>0</v>
      </c>
      <c r="AH22" s="11">
        <v>1372.8</v>
      </c>
      <c r="AI22" s="11">
        <v>49.780317395532911</v>
      </c>
      <c r="AJ22" s="4">
        <v>0</v>
      </c>
      <c r="AK22" s="4">
        <v>0</v>
      </c>
      <c r="AL22" s="20">
        <v>0</v>
      </c>
      <c r="AM22" s="20">
        <v>0</v>
      </c>
      <c r="AN22" s="4">
        <v>0</v>
      </c>
      <c r="AO22" s="4">
        <v>0</v>
      </c>
      <c r="AP22" s="5">
        <f t="shared" si="0"/>
        <v>52298.044234778958</v>
      </c>
      <c r="AQ22" s="5">
        <f t="shared" si="1"/>
        <v>635.76423423380163</v>
      </c>
    </row>
    <row r="23" spans="1:43">
      <c r="A23" s="44">
        <v>72</v>
      </c>
      <c r="B23" s="11">
        <v>270.94589750560135</v>
      </c>
      <c r="C23" s="11">
        <v>0.7852731163859672</v>
      </c>
      <c r="D23" s="11">
        <v>855.09092471265365</v>
      </c>
      <c r="E23" s="11">
        <v>0.94038534942069907</v>
      </c>
      <c r="F23" s="11">
        <v>7.539025092617706</v>
      </c>
      <c r="G23" s="11">
        <v>10.661791533051039</v>
      </c>
      <c r="H23" s="11">
        <v>407.25676875777708</v>
      </c>
      <c r="I23" s="11">
        <v>26.25056230972551</v>
      </c>
      <c r="J23" s="11">
        <v>233.15482685361161</v>
      </c>
      <c r="K23" s="11">
        <v>0.9336149554272114</v>
      </c>
      <c r="L23" s="11">
        <v>23.053768763162108</v>
      </c>
      <c r="M23" s="11">
        <v>0.82188674920474525</v>
      </c>
      <c r="N23" s="11">
        <v>15.891383202896186</v>
      </c>
      <c r="O23" s="11">
        <v>0.4115128194645799</v>
      </c>
      <c r="P23" s="11">
        <v>101.92355945420127</v>
      </c>
      <c r="Q23" s="11">
        <v>0.46071177152040516</v>
      </c>
      <c r="R23" s="11">
        <v>6153.2877449182324</v>
      </c>
      <c r="S23" s="11">
        <v>13.623884556486667</v>
      </c>
      <c r="T23" s="11">
        <v>0</v>
      </c>
      <c r="U23" s="11">
        <v>0</v>
      </c>
      <c r="V23" s="11">
        <v>4657.28</v>
      </c>
      <c r="W23" s="11">
        <v>1116.8893030197755</v>
      </c>
      <c r="X23" s="11">
        <v>3085.6</v>
      </c>
      <c r="Y23" s="11">
        <v>356.38181771801982</v>
      </c>
      <c r="Z23" s="11">
        <v>17744.000000000015</v>
      </c>
      <c r="AA23" s="11">
        <v>90.509667991877336</v>
      </c>
      <c r="AB23" s="11">
        <v>752.96</v>
      </c>
      <c r="AC23" s="11">
        <v>294.15642097360387</v>
      </c>
      <c r="AD23" s="11">
        <v>14288.501343425312</v>
      </c>
      <c r="AE23" s="11">
        <v>202.88144965721273</v>
      </c>
      <c r="AF23" s="11">
        <v>0</v>
      </c>
      <c r="AG23" s="11">
        <v>0</v>
      </c>
      <c r="AH23" s="11">
        <v>1249.6000000000001</v>
      </c>
      <c r="AI23" s="11">
        <v>74.67047609329947</v>
      </c>
      <c r="AJ23" s="4">
        <v>0</v>
      </c>
      <c r="AK23" s="4">
        <v>0</v>
      </c>
      <c r="AL23" s="20">
        <v>0</v>
      </c>
      <c r="AM23" s="20">
        <v>0</v>
      </c>
      <c r="AN23" s="4">
        <v>0</v>
      </c>
      <c r="AO23" s="4">
        <v>0</v>
      </c>
      <c r="AP23" s="5">
        <f t="shared" si="0"/>
        <v>49846.08524268608</v>
      </c>
      <c r="AQ23" s="5">
        <f t="shared" si="1"/>
        <v>1231.6241649046249</v>
      </c>
    </row>
    <row r="24" spans="1:43">
      <c r="A24" s="44">
        <v>78</v>
      </c>
      <c r="B24" s="11">
        <v>193.94737878139324</v>
      </c>
      <c r="C24" s="11">
        <v>5.8569031021752851</v>
      </c>
      <c r="D24" s="11">
        <v>613.87630962208084</v>
      </c>
      <c r="E24" s="11">
        <v>22.044236415261139</v>
      </c>
      <c r="F24" s="11">
        <v>37.442604795226195</v>
      </c>
      <c r="G24" s="11">
        <v>6.2553773905383903</v>
      </c>
      <c r="H24" s="11">
        <v>455.19384822294649</v>
      </c>
      <c r="I24" s="11">
        <v>6.566880572293317</v>
      </c>
      <c r="J24" s="11">
        <v>277.8125303629144</v>
      </c>
      <c r="K24" s="11">
        <v>12.143005726648228</v>
      </c>
      <c r="L24" s="11">
        <v>31.89218062696148</v>
      </c>
      <c r="M24" s="11">
        <v>0.74929558601716817</v>
      </c>
      <c r="N24" s="11">
        <v>12.060920907082295</v>
      </c>
      <c r="O24" s="11">
        <v>0.86663783262450222</v>
      </c>
      <c r="P24" s="11">
        <v>103.55228744289465</v>
      </c>
      <c r="Q24" s="11">
        <v>4.9618572117116955</v>
      </c>
      <c r="R24" s="11">
        <v>7857.7289288759303</v>
      </c>
      <c r="S24" s="11">
        <v>343.19066967921322</v>
      </c>
      <c r="T24" s="11">
        <v>355.2</v>
      </c>
      <c r="U24" s="11">
        <v>54.305800795126856</v>
      </c>
      <c r="V24" s="11">
        <v>5568.96</v>
      </c>
      <c r="W24" s="11">
        <v>371.54218710665987</v>
      </c>
      <c r="X24" s="11">
        <v>789.60000000000014</v>
      </c>
      <c r="Y24" s="11">
        <v>39.597979746446711</v>
      </c>
      <c r="Z24" s="11">
        <v>16248.000000000013</v>
      </c>
      <c r="AA24" s="11">
        <v>124.4507934888328</v>
      </c>
      <c r="AB24" s="11">
        <v>474.2399999999999</v>
      </c>
      <c r="AC24" s="11">
        <v>294.15642097360387</v>
      </c>
      <c r="AD24" s="11">
        <v>14489.34373178671</v>
      </c>
      <c r="AE24" s="11">
        <v>202.88144965721131</v>
      </c>
      <c r="AF24" s="11">
        <v>0</v>
      </c>
      <c r="AG24" s="11">
        <v>0</v>
      </c>
      <c r="AH24" s="11">
        <v>1179.2</v>
      </c>
      <c r="AI24" s="11">
        <v>24.890158697766456</v>
      </c>
      <c r="AJ24" s="4">
        <v>0</v>
      </c>
      <c r="AK24" s="4">
        <v>0</v>
      </c>
      <c r="AL24" s="20">
        <v>0</v>
      </c>
      <c r="AM24" s="20">
        <v>0</v>
      </c>
      <c r="AN24" s="4">
        <v>0</v>
      </c>
      <c r="AO24" s="4">
        <v>0</v>
      </c>
      <c r="AP24" s="5">
        <f t="shared" si="0"/>
        <v>48688.050721424152</v>
      </c>
      <c r="AQ24" s="5">
        <f t="shared" si="1"/>
        <v>636.32762444340176</v>
      </c>
    </row>
    <row r="25" spans="1:43">
      <c r="A25" s="44">
        <v>84</v>
      </c>
      <c r="B25" s="11">
        <v>177.89292786020457</v>
      </c>
      <c r="C25" s="11">
        <v>0.68893695157722457</v>
      </c>
      <c r="D25" s="11">
        <v>528.31519160142932</v>
      </c>
      <c r="E25" s="11">
        <v>0.55762655724290777</v>
      </c>
      <c r="F25" s="11">
        <v>0</v>
      </c>
      <c r="G25" s="11">
        <v>0</v>
      </c>
      <c r="H25" s="11">
        <v>401.44459700363609</v>
      </c>
      <c r="I25" s="11">
        <v>26.588263594612574</v>
      </c>
      <c r="J25" s="11">
        <v>295.64900256767424</v>
      </c>
      <c r="K25" s="11">
        <v>1.9916833045575613</v>
      </c>
      <c r="L25" s="11">
        <v>0</v>
      </c>
      <c r="M25" s="11">
        <v>0</v>
      </c>
      <c r="N25" s="11">
        <v>19.863996830224753</v>
      </c>
      <c r="O25" s="11">
        <v>0.5941761409697901</v>
      </c>
      <c r="P25" s="11">
        <v>93.77624042738789</v>
      </c>
      <c r="Q25" s="11">
        <v>0.132875315038331</v>
      </c>
      <c r="R25" s="11">
        <v>8244.6000438027513</v>
      </c>
      <c r="S25" s="11">
        <v>21.584298982995609</v>
      </c>
      <c r="T25" s="11">
        <v>1260.9599999999998</v>
      </c>
      <c r="U25" s="11">
        <v>141.87390457726903</v>
      </c>
      <c r="V25" s="11">
        <v>5892.48</v>
      </c>
      <c r="W25" s="11">
        <v>276.05448737522829</v>
      </c>
      <c r="X25" s="11">
        <v>296.24000000000007</v>
      </c>
      <c r="Y25" s="11">
        <v>72.06832313853262</v>
      </c>
      <c r="Z25" s="11">
        <v>18648.000000000011</v>
      </c>
      <c r="AA25" s="11">
        <v>848.52813742385854</v>
      </c>
      <c r="AB25" s="11">
        <v>679.11999999999989</v>
      </c>
      <c r="AC25" s="11">
        <v>163.25681364035071</v>
      </c>
      <c r="AD25" s="11">
        <v>14403.268422488971</v>
      </c>
      <c r="AE25" s="11">
        <v>405.76289931442403</v>
      </c>
      <c r="AF25" s="11">
        <v>0</v>
      </c>
      <c r="AG25" s="11">
        <v>0</v>
      </c>
      <c r="AH25" s="11">
        <v>1267.2</v>
      </c>
      <c r="AI25" s="11">
        <v>49.78031739553311</v>
      </c>
      <c r="AJ25" s="4">
        <v>0</v>
      </c>
      <c r="AK25" s="4">
        <v>0</v>
      </c>
      <c r="AL25" s="20">
        <v>0</v>
      </c>
      <c r="AM25" s="20">
        <v>0</v>
      </c>
      <c r="AN25" s="4">
        <v>0</v>
      </c>
      <c r="AO25" s="4">
        <v>0</v>
      </c>
      <c r="AP25" s="5">
        <f t="shared" si="0"/>
        <v>52208.81042258229</v>
      </c>
      <c r="AQ25" s="5">
        <f t="shared" si="1"/>
        <v>1008.2065594255159</v>
      </c>
    </row>
    <row r="26" spans="1:43">
      <c r="A26" s="44">
        <v>90</v>
      </c>
      <c r="B26" s="11">
        <v>182.75875689972963</v>
      </c>
      <c r="C26" s="11">
        <v>0.69122631700502557</v>
      </c>
      <c r="D26" s="11">
        <v>560.38593422307861</v>
      </c>
      <c r="E26" s="11">
        <v>2.7418048616995789</v>
      </c>
      <c r="F26" s="11">
        <v>0</v>
      </c>
      <c r="G26" s="11">
        <v>0</v>
      </c>
      <c r="H26" s="11">
        <v>411.02696776499334</v>
      </c>
      <c r="I26" s="11">
        <v>24.417434811742847</v>
      </c>
      <c r="J26" s="11">
        <v>286.10206827856888</v>
      </c>
      <c r="K26" s="11">
        <v>0.80089013010132337</v>
      </c>
      <c r="L26" s="11">
        <v>0</v>
      </c>
      <c r="M26" s="11">
        <v>0</v>
      </c>
      <c r="N26" s="11">
        <v>23.558070726178368</v>
      </c>
      <c r="O26" s="11">
        <v>0.22892253198256066</v>
      </c>
      <c r="P26" s="11">
        <v>82.028059594326152</v>
      </c>
      <c r="Q26" s="11">
        <v>0.22938534152307305</v>
      </c>
      <c r="R26" s="11">
        <v>7973.1744760738884</v>
      </c>
      <c r="S26" s="11">
        <v>28.210248928209243</v>
      </c>
      <c r="T26" s="11">
        <v>1603.2000000000003</v>
      </c>
      <c r="U26" s="11">
        <v>54.305800795126927</v>
      </c>
      <c r="V26" s="11">
        <v>5879.3600000000006</v>
      </c>
      <c r="W26" s="11">
        <v>161.559757365503</v>
      </c>
      <c r="X26" s="11">
        <v>0</v>
      </c>
      <c r="Y26" s="11">
        <v>0</v>
      </c>
      <c r="Z26" s="11">
        <v>16904.000000000011</v>
      </c>
      <c r="AA26" s="11">
        <v>758.01846943197882</v>
      </c>
      <c r="AB26" s="11">
        <v>904.8</v>
      </c>
      <c r="AC26" s="11">
        <v>226.50044414967527</v>
      </c>
      <c r="AD26" s="11">
        <v>15421.826249178925</v>
      </c>
      <c r="AE26" s="11">
        <v>710.08507380024093</v>
      </c>
      <c r="AF26" s="11">
        <v>0</v>
      </c>
      <c r="AG26" s="11">
        <v>0</v>
      </c>
      <c r="AH26" s="11">
        <v>1460.7999999999997</v>
      </c>
      <c r="AI26" s="11">
        <v>24.890158697766555</v>
      </c>
      <c r="AJ26" s="4">
        <v>0</v>
      </c>
      <c r="AK26" s="4">
        <v>0</v>
      </c>
      <c r="AL26" s="20">
        <v>0</v>
      </c>
      <c r="AM26" s="20">
        <v>0</v>
      </c>
      <c r="AN26" s="4">
        <v>0</v>
      </c>
      <c r="AO26" s="4">
        <v>0</v>
      </c>
      <c r="AP26" s="5">
        <f t="shared" si="0"/>
        <v>51693.0205827397</v>
      </c>
      <c r="AQ26" s="5">
        <f t="shared" si="1"/>
        <v>1077.5835139037499</v>
      </c>
    </row>
    <row r="27" spans="1:43">
      <c r="A27" s="44">
        <v>96</v>
      </c>
      <c r="B27" s="11">
        <v>178.69355033966664</v>
      </c>
      <c r="C27" s="11">
        <v>2.7425018952672482</v>
      </c>
      <c r="D27" s="11">
        <v>565.38792285037277</v>
      </c>
      <c r="E27" s="11">
        <v>3.4141898087793234</v>
      </c>
      <c r="F27" s="11">
        <v>0</v>
      </c>
      <c r="G27" s="11">
        <v>0</v>
      </c>
      <c r="H27" s="11">
        <v>385.99553501943905</v>
      </c>
      <c r="I27" s="11">
        <v>31.884404229156349</v>
      </c>
      <c r="J27" s="11">
        <v>266.92212156090892</v>
      </c>
      <c r="K27" s="11">
        <v>3.5316030919526855</v>
      </c>
      <c r="L27" s="11">
        <v>0</v>
      </c>
      <c r="M27" s="11">
        <v>0</v>
      </c>
      <c r="N27" s="11">
        <v>27.051162509392377</v>
      </c>
      <c r="O27" s="11">
        <v>0.4006456771516097</v>
      </c>
      <c r="P27" s="11">
        <v>77.192565571606337</v>
      </c>
      <c r="Q27" s="11">
        <v>0.7329193096941391</v>
      </c>
      <c r="R27" s="11">
        <v>8114.6414975673224</v>
      </c>
      <c r="S27" s="11">
        <v>40.459757101754654</v>
      </c>
      <c r="T27" s="11">
        <v>1761.6</v>
      </c>
      <c r="U27" s="11">
        <v>61.09402589451782</v>
      </c>
      <c r="V27" s="11">
        <v>6636.8</v>
      </c>
      <c r="W27" s="11">
        <v>87.794377952121081</v>
      </c>
      <c r="X27" s="11">
        <v>0</v>
      </c>
      <c r="Y27" s="11">
        <v>0</v>
      </c>
      <c r="Z27" s="11">
        <v>15504.000000000011</v>
      </c>
      <c r="AA27" s="11">
        <v>226.27416997969451</v>
      </c>
      <c r="AB27" s="11">
        <v>478.39999999999992</v>
      </c>
      <c r="AC27" s="11">
        <v>176.49385258416217</v>
      </c>
      <c r="AD27" s="11">
        <v>14331.538998074184</v>
      </c>
      <c r="AE27" s="11">
        <v>142.0170147600482</v>
      </c>
      <c r="AF27" s="11">
        <v>0</v>
      </c>
      <c r="AG27" s="11">
        <v>0</v>
      </c>
      <c r="AH27" s="11">
        <v>1390.3999999999999</v>
      </c>
      <c r="AI27" s="11">
        <v>74.670476093299271</v>
      </c>
      <c r="AJ27" s="4">
        <v>0</v>
      </c>
      <c r="AK27" s="4">
        <v>0</v>
      </c>
      <c r="AL27" s="20">
        <v>0</v>
      </c>
      <c r="AM27" s="20">
        <v>0</v>
      </c>
      <c r="AN27" s="4">
        <v>0</v>
      </c>
      <c r="AO27" s="4">
        <v>0</v>
      </c>
      <c r="AP27" s="5">
        <f t="shared" si="0"/>
        <v>49718.623353492905</v>
      </c>
      <c r="AQ27" s="5">
        <f t="shared" si="1"/>
        <v>349.6010302843867</v>
      </c>
    </row>
    <row r="28" spans="1:43">
      <c r="A28" s="44">
        <v>102</v>
      </c>
      <c r="B28" s="11">
        <v>174.67674990335638</v>
      </c>
      <c r="C28" s="11">
        <v>2.2201484792579778</v>
      </c>
      <c r="D28" s="11">
        <v>588.10335399234418</v>
      </c>
      <c r="E28" s="11">
        <v>6.2472428589751159</v>
      </c>
      <c r="F28" s="11">
        <v>0</v>
      </c>
      <c r="G28" s="11">
        <v>0</v>
      </c>
      <c r="H28" s="11">
        <v>389.38825041158373</v>
      </c>
      <c r="I28" s="11">
        <v>17.463032447834795</v>
      </c>
      <c r="J28" s="11">
        <v>293.16851825575867</v>
      </c>
      <c r="K28" s="11">
        <v>3.9779464932635671</v>
      </c>
      <c r="L28" s="11">
        <v>0</v>
      </c>
      <c r="M28" s="11">
        <v>0</v>
      </c>
      <c r="N28" s="11">
        <v>26.404496865304463</v>
      </c>
      <c r="O28" s="11">
        <v>6.3088767878454147E-2</v>
      </c>
      <c r="P28" s="11">
        <v>80.288913353349741</v>
      </c>
      <c r="Q28" s="11">
        <v>0.95470986366972821</v>
      </c>
      <c r="R28" s="11">
        <v>8227.6266569318141</v>
      </c>
      <c r="S28" s="11">
        <v>87.292497347640534</v>
      </c>
      <c r="T28" s="11">
        <v>1991.9999999999998</v>
      </c>
      <c r="U28" s="11">
        <v>196.85852788233473</v>
      </c>
      <c r="V28" s="11">
        <v>6241.5999999999995</v>
      </c>
      <c r="W28" s="11">
        <v>90.962216331837524</v>
      </c>
      <c r="X28" s="11">
        <v>0</v>
      </c>
      <c r="Y28" s="11">
        <v>0</v>
      </c>
      <c r="Z28" s="11">
        <v>15152.000000000009</v>
      </c>
      <c r="AA28" s="11">
        <v>113.13708498984609</v>
      </c>
      <c r="AB28" s="11">
        <v>786.24</v>
      </c>
      <c r="AC28" s="11">
        <v>235.32513677888318</v>
      </c>
      <c r="AD28" s="11">
        <v>14145.042494595738</v>
      </c>
      <c r="AE28" s="11">
        <v>202.88144965721273</v>
      </c>
      <c r="AF28" s="11">
        <v>0</v>
      </c>
      <c r="AG28" s="11">
        <v>0</v>
      </c>
      <c r="AH28" s="11">
        <v>1460.7999999999997</v>
      </c>
      <c r="AI28" s="11">
        <v>24.890158697766555</v>
      </c>
      <c r="AJ28" s="4">
        <v>0</v>
      </c>
      <c r="AK28" s="4">
        <v>0</v>
      </c>
      <c r="AL28" s="20">
        <v>0</v>
      </c>
      <c r="AM28" s="20">
        <v>0</v>
      </c>
      <c r="AN28" s="4">
        <v>0</v>
      </c>
      <c r="AO28" s="4">
        <v>0</v>
      </c>
      <c r="AP28" s="5">
        <f t="shared" si="0"/>
        <v>49557.339434309266</v>
      </c>
      <c r="AQ28" s="5">
        <f t="shared" si="1"/>
        <v>406.1666672962005</v>
      </c>
    </row>
    <row r="29" spans="1:43">
      <c r="A29" s="44">
        <v>108</v>
      </c>
      <c r="B29" s="11">
        <v>147.85064373690631</v>
      </c>
      <c r="C29" s="11">
        <v>2.9185337375191365</v>
      </c>
      <c r="D29" s="11">
        <v>593.45384926225859</v>
      </c>
      <c r="E29" s="11">
        <v>6.3918005141517273</v>
      </c>
      <c r="F29" s="11">
        <v>0</v>
      </c>
      <c r="G29" s="11">
        <v>0</v>
      </c>
      <c r="H29" s="11">
        <v>394.7274838640248</v>
      </c>
      <c r="I29" s="11">
        <v>19.104396655592936</v>
      </c>
      <c r="J29" s="11">
        <v>299.46085688534367</v>
      </c>
      <c r="K29" s="11">
        <v>5.0490053324125395</v>
      </c>
      <c r="L29" s="11">
        <v>0</v>
      </c>
      <c r="M29" s="11">
        <v>0</v>
      </c>
      <c r="N29" s="11">
        <v>33.449442011647214</v>
      </c>
      <c r="O29" s="11">
        <v>2.9939445813723422</v>
      </c>
      <c r="P29" s="11">
        <v>77.292352030291269</v>
      </c>
      <c r="Q29" s="11">
        <v>1.3933936277117631</v>
      </c>
      <c r="R29" s="11">
        <v>7781.0386522889639</v>
      </c>
      <c r="S29" s="11">
        <v>88.739375566307118</v>
      </c>
      <c r="T29" s="11">
        <v>2150.3999999999996</v>
      </c>
      <c r="U29" s="11">
        <v>190.070302782944</v>
      </c>
      <c r="V29" s="11">
        <v>5235.1999999999989</v>
      </c>
      <c r="W29" s="11">
        <v>178.30404594399943</v>
      </c>
      <c r="X29" s="11">
        <v>0</v>
      </c>
      <c r="Y29" s="11">
        <v>0</v>
      </c>
      <c r="Z29" s="11">
        <v>14216.000000000007</v>
      </c>
      <c r="AA29" s="11">
        <v>33.941125496955458</v>
      </c>
      <c r="AB29" s="11">
        <v>68.64</v>
      </c>
      <c r="AC29" s="11">
        <v>17.649385258416252</v>
      </c>
      <c r="AD29" s="11">
        <v>12925.642279544385</v>
      </c>
      <c r="AE29" s="11">
        <v>182.59330469149074</v>
      </c>
      <c r="AF29" s="11">
        <v>0</v>
      </c>
      <c r="AG29" s="11">
        <v>0</v>
      </c>
      <c r="AH29" s="11">
        <v>1284.8</v>
      </c>
      <c r="AI29" s="11">
        <v>24.890158697766751</v>
      </c>
      <c r="AJ29" s="4">
        <v>0</v>
      </c>
      <c r="AK29" s="4">
        <v>0</v>
      </c>
      <c r="AL29" s="20">
        <v>0</v>
      </c>
      <c r="AM29" s="20">
        <v>0</v>
      </c>
      <c r="AN29" s="4">
        <v>0</v>
      </c>
      <c r="AO29" s="4">
        <v>0</v>
      </c>
      <c r="AP29" s="5">
        <f t="shared" si="0"/>
        <v>45207.955559623828</v>
      </c>
      <c r="AQ29" s="5">
        <f t="shared" si="1"/>
        <v>334.16734419064113</v>
      </c>
    </row>
    <row r="30" spans="1:43">
      <c r="A30" s="44">
        <v>114</v>
      </c>
      <c r="B30" s="11">
        <v>143.20585346410488</v>
      </c>
      <c r="C30" s="11">
        <v>2.7865565987722776</v>
      </c>
      <c r="D30" s="11">
        <v>2860.3441051698455</v>
      </c>
      <c r="E30" s="11">
        <v>4.1026254655475674</v>
      </c>
      <c r="F30" s="11">
        <v>315.67795060176024</v>
      </c>
      <c r="G30" s="11">
        <v>85.669854679190919</v>
      </c>
      <c r="H30" s="11">
        <v>401.30567774807872</v>
      </c>
      <c r="I30" s="11">
        <v>36.802294865827434</v>
      </c>
      <c r="J30" s="11">
        <v>367.77758039742457</v>
      </c>
      <c r="K30" s="11">
        <v>2.160297628603614</v>
      </c>
      <c r="L30" s="11">
        <v>0</v>
      </c>
      <c r="M30" s="11">
        <v>0</v>
      </c>
      <c r="N30" s="11">
        <v>60.513729274246259</v>
      </c>
      <c r="O30" s="11">
        <v>1.7441689233789697</v>
      </c>
      <c r="P30" s="11">
        <v>80.538693452714696</v>
      </c>
      <c r="Q30" s="11">
        <v>0.79134607276876867</v>
      </c>
      <c r="R30" s="11">
        <v>7879.439547049923</v>
      </c>
      <c r="S30" s="11">
        <v>22.39947803891841</v>
      </c>
      <c r="T30" s="11">
        <v>1943.9999999999998</v>
      </c>
      <c r="U30" s="11">
        <v>142.55272708720796</v>
      </c>
      <c r="V30" s="11">
        <v>4528.32</v>
      </c>
      <c r="W30" s="11">
        <v>78.290862812975234</v>
      </c>
      <c r="X30" s="11">
        <v>0</v>
      </c>
      <c r="Y30" s="11">
        <v>0</v>
      </c>
      <c r="Z30" s="11">
        <v>14672.000000000009</v>
      </c>
      <c r="AA30" s="11">
        <v>158.3919189857871</v>
      </c>
      <c r="AB30" s="11">
        <v>1071.1999999999998</v>
      </c>
      <c r="AC30" s="11">
        <v>108.83787576023327</v>
      </c>
      <c r="AD30" s="11">
        <v>16296.92522703931</v>
      </c>
      <c r="AE30" s="11">
        <v>121.72886979432762</v>
      </c>
      <c r="AF30" s="11">
        <v>0</v>
      </c>
      <c r="AG30" s="11">
        <v>0</v>
      </c>
      <c r="AH30" s="11">
        <v>1654.3999999999999</v>
      </c>
      <c r="AI30" s="11">
        <v>49.78031739553272</v>
      </c>
      <c r="AJ30" s="4">
        <v>0</v>
      </c>
      <c r="AK30" s="4">
        <v>0</v>
      </c>
      <c r="AL30" s="20">
        <v>0</v>
      </c>
      <c r="AM30" s="20">
        <v>0</v>
      </c>
      <c r="AN30" s="4">
        <v>17.920000000000002</v>
      </c>
      <c r="AO30" s="4">
        <v>25.342707037725866</v>
      </c>
      <c r="AP30" s="5">
        <f t="shared" si="0"/>
        <v>52293.568364197417</v>
      </c>
      <c r="AQ30" s="5">
        <f t="shared" si="1"/>
        <v>300.91705524785164</v>
      </c>
    </row>
    <row r="31" spans="1:43">
      <c r="A31" s="44">
        <v>120</v>
      </c>
      <c r="B31" s="11">
        <v>171.99230187533752</v>
      </c>
      <c r="C31" s="11">
        <v>6.1430904003665328</v>
      </c>
      <c r="D31" s="11">
        <v>6820.5579185071265</v>
      </c>
      <c r="E31" s="11">
        <v>131.13784446907334</v>
      </c>
      <c r="F31" s="11">
        <v>523.85353150401613</v>
      </c>
      <c r="G31" s="11">
        <v>0.42465595145081858</v>
      </c>
      <c r="H31" s="11">
        <v>514.09961590931277</v>
      </c>
      <c r="I31" s="11">
        <v>7.5739207239531176E-3</v>
      </c>
      <c r="J31" s="11">
        <v>425.96977313246521</v>
      </c>
      <c r="K31" s="11">
        <v>7.9732108321189159</v>
      </c>
      <c r="L31" s="11">
        <v>0</v>
      </c>
      <c r="M31" s="11">
        <v>0</v>
      </c>
      <c r="N31" s="11">
        <v>100.67852118352744</v>
      </c>
      <c r="O31" s="11">
        <v>1.0778976806095186</v>
      </c>
      <c r="P31" s="11">
        <v>123.98581064557462</v>
      </c>
      <c r="Q31" s="11">
        <v>2.4371592918978986</v>
      </c>
      <c r="R31" s="11">
        <v>9098.7535873636734</v>
      </c>
      <c r="S31" s="11">
        <v>194.25897798294417</v>
      </c>
      <c r="T31" s="11">
        <v>1809.5999999999997</v>
      </c>
      <c r="U31" s="11">
        <v>61.09402589451782</v>
      </c>
      <c r="V31" s="11">
        <v>5198.08</v>
      </c>
      <c r="W31" s="11">
        <v>100.46573147098476</v>
      </c>
      <c r="X31" s="11">
        <v>0</v>
      </c>
      <c r="Y31" s="11">
        <v>0</v>
      </c>
      <c r="Z31" s="11">
        <v>13680.000000000009</v>
      </c>
      <c r="AA31" s="11">
        <v>565.68542494923861</v>
      </c>
      <c r="AB31" s="11">
        <v>453.43999999999994</v>
      </c>
      <c r="AC31" s="11">
        <v>294.15642097360376</v>
      </c>
      <c r="AD31" s="11">
        <v>18262.311456004434</v>
      </c>
      <c r="AE31" s="11">
        <v>60.864434897163108</v>
      </c>
      <c r="AF31" s="11">
        <v>0</v>
      </c>
      <c r="AG31" s="11">
        <v>0</v>
      </c>
      <c r="AH31" s="11">
        <v>2393.6</v>
      </c>
      <c r="AI31" s="11">
        <v>49.78031739553272</v>
      </c>
      <c r="AJ31" s="4">
        <v>0</v>
      </c>
      <c r="AK31" s="4">
        <v>0</v>
      </c>
      <c r="AL31" s="20">
        <v>0</v>
      </c>
      <c r="AM31" s="20">
        <v>0</v>
      </c>
      <c r="AN31" s="4">
        <v>0</v>
      </c>
      <c r="AO31" s="4">
        <v>0</v>
      </c>
      <c r="AP31" s="5">
        <f t="shared" si="0"/>
        <v>59576.922516125473</v>
      </c>
      <c r="AQ31" s="5">
        <f t="shared" si="1"/>
        <v>693.95870126674708</v>
      </c>
    </row>
    <row r="32" spans="1:43">
      <c r="A32" s="44">
        <v>126</v>
      </c>
      <c r="B32" s="11">
        <v>120.26698478857635</v>
      </c>
      <c r="C32" s="11">
        <v>1.8031318751415319</v>
      </c>
      <c r="D32" s="11">
        <v>11973.102703032553</v>
      </c>
      <c r="E32" s="11">
        <v>65.510774987552509</v>
      </c>
      <c r="F32" s="11">
        <v>727.60164702583529</v>
      </c>
      <c r="G32" s="11">
        <v>6.1705989522634797</v>
      </c>
      <c r="H32" s="11">
        <v>508.58811541526438</v>
      </c>
      <c r="I32" s="11">
        <v>55.108721510119494</v>
      </c>
      <c r="J32" s="11">
        <v>281.53313474987829</v>
      </c>
      <c r="K32" s="11">
        <v>1.5222887155615066</v>
      </c>
      <c r="L32" s="11">
        <v>0</v>
      </c>
      <c r="M32" s="11">
        <v>0</v>
      </c>
      <c r="N32" s="11">
        <v>99.935143815690182</v>
      </c>
      <c r="O32" s="11">
        <v>0.70334746486463606</v>
      </c>
      <c r="P32" s="11">
        <v>83.99164569594187</v>
      </c>
      <c r="Q32" s="11">
        <v>0.42068741963602668</v>
      </c>
      <c r="R32" s="11">
        <v>6546.9465496998655</v>
      </c>
      <c r="S32" s="11">
        <v>38.101365704848831</v>
      </c>
      <c r="T32" s="11">
        <v>1963.2</v>
      </c>
      <c r="U32" s="11">
        <v>115.3998266896444</v>
      </c>
      <c r="V32" s="11">
        <v>6565.7599999999993</v>
      </c>
      <c r="W32" s="11">
        <v>94.130054711553271</v>
      </c>
      <c r="X32" s="11">
        <v>0</v>
      </c>
      <c r="Y32" s="11">
        <v>0</v>
      </c>
      <c r="Z32" s="11">
        <v>10048.000000000007</v>
      </c>
      <c r="AA32" s="11">
        <v>248.90158697766441</v>
      </c>
      <c r="AB32" s="11">
        <v>715.51999999999987</v>
      </c>
      <c r="AC32" s="11">
        <v>17.649385258416249</v>
      </c>
      <c r="AD32" s="11">
        <v>12079.23507144991</v>
      </c>
      <c r="AE32" s="11">
        <v>405.76289931442119</v>
      </c>
      <c r="AF32" s="11">
        <v>0</v>
      </c>
      <c r="AG32" s="11">
        <v>0</v>
      </c>
      <c r="AH32" s="11">
        <v>1689.6</v>
      </c>
      <c r="AI32" s="11">
        <v>99.560634791065823</v>
      </c>
      <c r="AJ32" s="4">
        <v>0</v>
      </c>
      <c r="AK32" s="4">
        <v>0</v>
      </c>
      <c r="AL32" s="20">
        <v>0</v>
      </c>
      <c r="AM32" s="20">
        <v>0</v>
      </c>
      <c r="AN32" s="4">
        <v>0</v>
      </c>
      <c r="AO32" s="4">
        <v>0</v>
      </c>
      <c r="AP32" s="5">
        <f t="shared" si="0"/>
        <v>53403.280995673522</v>
      </c>
      <c r="AQ32" s="5">
        <f t="shared" si="1"/>
        <v>517.51483260777457</v>
      </c>
    </row>
    <row r="33" spans="1:43">
      <c r="A33" s="44">
        <v>132</v>
      </c>
      <c r="B33" s="11">
        <v>98.436256097587545</v>
      </c>
      <c r="C33" s="11">
        <v>9.346965030715257</v>
      </c>
      <c r="D33" s="11">
        <v>13410.650893236198</v>
      </c>
      <c r="E33" s="11">
        <v>886.05896706788212</v>
      </c>
      <c r="F33" s="11">
        <v>101.5233300154247</v>
      </c>
      <c r="G33" s="11">
        <v>8.2251337353719816</v>
      </c>
      <c r="H33" s="11">
        <v>569.8253590025256</v>
      </c>
      <c r="I33" s="11">
        <v>35.513750143718347</v>
      </c>
      <c r="J33" s="11">
        <v>296.88122067839964</v>
      </c>
      <c r="K33" s="11">
        <v>20.968722671905777</v>
      </c>
      <c r="L33" s="11">
        <v>0</v>
      </c>
      <c r="M33" s="11">
        <v>0</v>
      </c>
      <c r="N33" s="11">
        <v>105.60003389144332</v>
      </c>
      <c r="O33" s="11">
        <v>6.174330172858804</v>
      </c>
      <c r="P33" s="11">
        <v>94.785997351400326</v>
      </c>
      <c r="Q33" s="11">
        <v>7.4536257926848961</v>
      </c>
      <c r="R33" s="11">
        <v>7003.2593600911441</v>
      </c>
      <c r="S33" s="11">
        <v>493.52200572493354</v>
      </c>
      <c r="T33" s="11">
        <v>2438.3999999999996</v>
      </c>
      <c r="U33" s="11">
        <v>366.56415536711245</v>
      </c>
      <c r="V33" s="11">
        <v>6018.88</v>
      </c>
      <c r="W33" s="11">
        <v>107.25395657037544</v>
      </c>
      <c r="X33" s="11">
        <v>0</v>
      </c>
      <c r="Y33" s="11">
        <v>0</v>
      </c>
      <c r="Z33" s="11">
        <v>12232.000000000007</v>
      </c>
      <c r="AA33" s="11">
        <v>395.97979746446714</v>
      </c>
      <c r="AB33" s="11">
        <v>629.19999999999993</v>
      </c>
      <c r="AC33" s="11">
        <v>122.07491470404575</v>
      </c>
      <c r="AD33" s="11">
        <v>12265.731574928357</v>
      </c>
      <c r="AE33" s="11">
        <v>344.89846441725808</v>
      </c>
      <c r="AF33" s="11">
        <v>0</v>
      </c>
      <c r="AG33" s="11">
        <v>0</v>
      </c>
      <c r="AH33" s="11">
        <v>1619.1999999999998</v>
      </c>
      <c r="AI33" s="11">
        <v>49.78031739553272</v>
      </c>
      <c r="AJ33" s="4">
        <v>0</v>
      </c>
      <c r="AK33" s="4">
        <v>0</v>
      </c>
      <c r="AL33" s="20">
        <v>0</v>
      </c>
      <c r="AM33" s="20">
        <v>0</v>
      </c>
      <c r="AN33" s="4">
        <v>0</v>
      </c>
      <c r="AO33" s="4">
        <v>0</v>
      </c>
      <c r="AP33" s="5">
        <f t="shared" si="0"/>
        <v>56884.374025292491</v>
      </c>
      <c r="AQ33" s="5">
        <f t="shared" si="1"/>
        <v>1212.2797042201539</v>
      </c>
    </row>
    <row r="34" spans="1:43">
      <c r="A34" s="44">
        <v>138</v>
      </c>
      <c r="B34" s="11">
        <v>123.64285170365115</v>
      </c>
      <c r="C34" s="11">
        <v>8.5735045660152487</v>
      </c>
      <c r="D34" s="11">
        <v>11500.886655407698</v>
      </c>
      <c r="E34" s="11">
        <v>511.3294397452438</v>
      </c>
      <c r="F34" s="11">
        <v>92.678863998208456</v>
      </c>
      <c r="G34" s="11">
        <v>6.7957008284655105</v>
      </c>
      <c r="H34" s="11">
        <v>633.79377599817178</v>
      </c>
      <c r="I34" s="11">
        <v>52.219361377787592</v>
      </c>
      <c r="J34" s="11">
        <v>344.44305607176653</v>
      </c>
      <c r="K34" s="11">
        <v>15.98456122386732</v>
      </c>
      <c r="L34" s="11">
        <v>0</v>
      </c>
      <c r="M34" s="11">
        <v>0</v>
      </c>
      <c r="N34" s="11">
        <v>126.18310863472234</v>
      </c>
      <c r="O34" s="11">
        <v>4.6701153439767298</v>
      </c>
      <c r="P34" s="11">
        <v>119.2950140873798</v>
      </c>
      <c r="Q34" s="11">
        <v>6.1920588460081403</v>
      </c>
      <c r="R34" s="11">
        <v>8139.2212146416841</v>
      </c>
      <c r="S34" s="11">
        <v>407.09708975012393</v>
      </c>
      <c r="T34" s="11">
        <v>2486.4</v>
      </c>
      <c r="U34" s="11">
        <v>230.79965337928917</v>
      </c>
      <c r="V34" s="11">
        <v>5953.5999999999995</v>
      </c>
      <c r="W34" s="11">
        <v>154.31898392615241</v>
      </c>
      <c r="X34" s="11">
        <v>0</v>
      </c>
      <c r="Y34" s="11">
        <v>0</v>
      </c>
      <c r="Z34" s="11">
        <v>15384.000000000009</v>
      </c>
      <c r="AA34" s="11">
        <v>237.5878784786812</v>
      </c>
      <c r="AB34" s="11">
        <v>599.04</v>
      </c>
      <c r="AC34" s="11">
        <v>111.77943996996936</v>
      </c>
      <c r="AD34" s="11">
        <v>14446.306077137839</v>
      </c>
      <c r="AE34" s="11">
        <v>142.01701476004959</v>
      </c>
      <c r="AF34" s="11">
        <v>0</v>
      </c>
      <c r="AG34" s="11">
        <v>0</v>
      </c>
      <c r="AH34" s="11">
        <v>2059.1999999999998</v>
      </c>
      <c r="AI34" s="11">
        <v>74.67047609329947</v>
      </c>
      <c r="AJ34" s="4">
        <v>0</v>
      </c>
      <c r="AK34" s="4">
        <v>0</v>
      </c>
      <c r="AL34" s="20">
        <v>0</v>
      </c>
      <c r="AM34" s="20">
        <v>0</v>
      </c>
      <c r="AN34" s="4">
        <v>0</v>
      </c>
      <c r="AO34" s="4">
        <v>0</v>
      </c>
      <c r="AP34" s="5">
        <f t="shared" si="0"/>
        <v>62008.690617681124</v>
      </c>
      <c r="AQ34" s="5">
        <f t="shared" si="1"/>
        <v>775.9626453091397</v>
      </c>
    </row>
    <row r="35" spans="1:43">
      <c r="A35" s="44">
        <v>144</v>
      </c>
      <c r="B35" s="11">
        <v>150.16797086144288</v>
      </c>
      <c r="C35" s="11">
        <v>3.1147668405879338</v>
      </c>
      <c r="D35" s="11">
        <v>13079.367778901986</v>
      </c>
      <c r="E35" s="11">
        <v>10.927932546690897</v>
      </c>
      <c r="F35" s="11">
        <v>0</v>
      </c>
      <c r="G35" s="11">
        <v>0</v>
      </c>
      <c r="H35" s="11">
        <v>711.1826223537646</v>
      </c>
      <c r="I35" s="11">
        <v>64.560446175069856</v>
      </c>
      <c r="J35" s="11">
        <v>384.29240926021458</v>
      </c>
      <c r="K35" s="11">
        <v>3.5248241958270921</v>
      </c>
      <c r="L35" s="11">
        <v>26.096423563185372</v>
      </c>
      <c r="M35" s="11">
        <v>0.31860184621192766</v>
      </c>
      <c r="N35" s="11">
        <v>110.4088808685072</v>
      </c>
      <c r="O35" s="11">
        <v>0.94166964647572859</v>
      </c>
      <c r="P35" s="11">
        <v>130.83620388562127</v>
      </c>
      <c r="Q35" s="11">
        <v>3.5828254075731203</v>
      </c>
      <c r="R35" s="11">
        <v>9121.2879217813006</v>
      </c>
      <c r="S35" s="11">
        <v>159.79777870340601</v>
      </c>
      <c r="T35" s="11">
        <v>2884.7999999999993</v>
      </c>
      <c r="U35" s="11">
        <v>251.16432867746181</v>
      </c>
      <c r="V35" s="11">
        <v>4505.6000000000004</v>
      </c>
      <c r="W35" s="11">
        <v>198.21617290221332</v>
      </c>
      <c r="X35" s="11">
        <v>0</v>
      </c>
      <c r="Y35" s="11">
        <v>0</v>
      </c>
      <c r="Z35" s="11">
        <v>14520.000000000007</v>
      </c>
      <c r="AA35" s="11">
        <v>79.195959492892968</v>
      </c>
      <c r="AB35" s="11">
        <v>777.92</v>
      </c>
      <c r="AC35" s="11">
        <v>164.72759574521811</v>
      </c>
      <c r="AD35" s="11">
        <v>16741.647658410981</v>
      </c>
      <c r="AE35" s="11">
        <v>304.32217448581838</v>
      </c>
      <c r="AF35" s="11">
        <v>0</v>
      </c>
      <c r="AG35" s="11">
        <v>0</v>
      </c>
      <c r="AH35" s="11">
        <v>2164.7999999999997</v>
      </c>
      <c r="AI35" s="11">
        <v>74.67047609329947</v>
      </c>
      <c r="AJ35" s="4">
        <v>0</v>
      </c>
      <c r="AK35" s="4">
        <v>0</v>
      </c>
      <c r="AL35" s="20">
        <v>0</v>
      </c>
      <c r="AM35" s="20">
        <v>0</v>
      </c>
      <c r="AN35" s="4">
        <v>0</v>
      </c>
      <c r="AO35" s="4">
        <v>0</v>
      </c>
      <c r="AP35" s="5">
        <f t="shared" si="0"/>
        <v>65308.407869887014</v>
      </c>
      <c r="AQ35" s="5">
        <f t="shared" si="1"/>
        <v>513.64070119805751</v>
      </c>
    </row>
    <row r="36" spans="1:43">
      <c r="A36" s="44">
        <v>150</v>
      </c>
      <c r="B36" s="11">
        <v>63.96359900300493</v>
      </c>
      <c r="C36" s="11">
        <v>3.6333031409342134</v>
      </c>
      <c r="D36" s="11">
        <v>4242.4414779254339</v>
      </c>
      <c r="E36" s="11">
        <v>55.249782028144899</v>
      </c>
      <c r="F36" s="11">
        <v>352.47678963611867</v>
      </c>
      <c r="G36" s="11">
        <v>46.507135973549509</v>
      </c>
      <c r="H36" s="11">
        <v>411.36060317744898</v>
      </c>
      <c r="I36" s="11">
        <v>54.821946053375179</v>
      </c>
      <c r="J36" s="11">
        <v>265.05648110220324</v>
      </c>
      <c r="K36" s="11">
        <v>2.9722115600240535</v>
      </c>
      <c r="L36" s="11">
        <v>0</v>
      </c>
      <c r="M36" s="11">
        <v>0</v>
      </c>
      <c r="N36" s="11">
        <v>72.019513183601049</v>
      </c>
      <c r="O36" s="11">
        <v>0.39108250667159161</v>
      </c>
      <c r="P36" s="11">
        <v>84.914428269269081</v>
      </c>
      <c r="Q36" s="11">
        <v>1.7544093102862417</v>
      </c>
      <c r="R36" s="11">
        <v>6705.37406529089</v>
      </c>
      <c r="S36" s="11">
        <v>89.418739302238578</v>
      </c>
      <c r="T36" s="11">
        <v>2836.8</v>
      </c>
      <c r="U36" s="11">
        <v>305.47012947258827</v>
      </c>
      <c r="V36" s="11">
        <v>6623.0399999999991</v>
      </c>
      <c r="W36" s="11">
        <v>113.58963332980693</v>
      </c>
      <c r="X36" s="11">
        <v>0</v>
      </c>
      <c r="Y36" s="11">
        <v>0</v>
      </c>
      <c r="Z36" s="11">
        <v>12144.000000000009</v>
      </c>
      <c r="AA36" s="11">
        <v>45.254833995938668</v>
      </c>
      <c r="AB36" s="11">
        <v>652.08000000000004</v>
      </c>
      <c r="AC36" s="11">
        <v>69.126758928796903</v>
      </c>
      <c r="AD36" s="11">
        <v>14962.757932924298</v>
      </c>
      <c r="AE36" s="11">
        <v>344.89846441726087</v>
      </c>
      <c r="AF36" s="11">
        <v>0</v>
      </c>
      <c r="AG36" s="11">
        <v>0</v>
      </c>
      <c r="AH36" s="11">
        <v>1671.9999999999995</v>
      </c>
      <c r="AI36" s="11">
        <v>24.890158697766555</v>
      </c>
      <c r="AJ36" s="4">
        <v>0</v>
      </c>
      <c r="AK36" s="4">
        <v>0</v>
      </c>
      <c r="AL36" s="20">
        <v>0</v>
      </c>
      <c r="AM36" s="20">
        <v>0</v>
      </c>
      <c r="AN36" s="4">
        <v>0</v>
      </c>
      <c r="AO36" s="4">
        <v>0</v>
      </c>
      <c r="AP36" s="5">
        <f t="shared" si="0"/>
        <v>51088.284890512281</v>
      </c>
      <c r="AQ36" s="5">
        <f t="shared" si="1"/>
        <v>498.85615061489568</v>
      </c>
    </row>
    <row r="37" spans="1:43">
      <c r="A37" s="44">
        <v>156</v>
      </c>
      <c r="B37" s="11">
        <v>45.591928253891851</v>
      </c>
      <c r="C37" s="11">
        <v>1.2144858902774047</v>
      </c>
      <c r="D37" s="11">
        <v>6064.958847015816</v>
      </c>
      <c r="E37" s="11">
        <v>30.852976859060629</v>
      </c>
      <c r="F37" s="11">
        <v>237.14668945542417</v>
      </c>
      <c r="G37" s="11">
        <v>5.0633140106722907</v>
      </c>
      <c r="H37" s="11">
        <v>427.88385181249265</v>
      </c>
      <c r="I37" s="11">
        <v>47.660549303626354</v>
      </c>
      <c r="J37" s="11">
        <v>294.98170091760193</v>
      </c>
      <c r="K37" s="11">
        <v>2.7760933526778282</v>
      </c>
      <c r="L37" s="11">
        <v>0</v>
      </c>
      <c r="M37" s="11">
        <v>0</v>
      </c>
      <c r="N37" s="11">
        <v>62.551910066902323</v>
      </c>
      <c r="O37" s="11">
        <v>0.82082422588224835</v>
      </c>
      <c r="P37" s="11">
        <v>89.166615617585123</v>
      </c>
      <c r="Q37" s="11">
        <v>1.1938051098363638</v>
      </c>
      <c r="R37" s="11">
        <v>7711.3062095578362</v>
      </c>
      <c r="S37" s="11">
        <v>30.744511114742476</v>
      </c>
      <c r="T37" s="11">
        <v>2313.5999999999995</v>
      </c>
      <c r="U37" s="11">
        <v>325.83480477076108</v>
      </c>
      <c r="V37" s="11">
        <v>8343.3599999999988</v>
      </c>
      <c r="W37" s="11">
        <v>167.89543412493379</v>
      </c>
      <c r="X37" s="11">
        <v>450.24</v>
      </c>
      <c r="Y37" s="11">
        <v>50.685414075451732</v>
      </c>
      <c r="Z37" s="11">
        <v>12480.000000000007</v>
      </c>
      <c r="AA37" s="11">
        <v>181.01933598375467</v>
      </c>
      <c r="AB37" s="11">
        <v>557.43999999999994</v>
      </c>
      <c r="AC37" s="11">
        <v>123.54569680891389</v>
      </c>
      <c r="AD37" s="11">
        <v>15335.750939881182</v>
      </c>
      <c r="AE37" s="11">
        <v>101.44072482860565</v>
      </c>
      <c r="AF37" s="11">
        <v>0</v>
      </c>
      <c r="AG37" s="11">
        <v>0</v>
      </c>
      <c r="AH37" s="11">
        <v>1742.3999999999999</v>
      </c>
      <c r="AI37" s="11">
        <v>24.890158697766356</v>
      </c>
      <c r="AJ37" s="4">
        <v>0</v>
      </c>
      <c r="AK37" s="4">
        <v>0</v>
      </c>
      <c r="AL37" s="20">
        <v>0</v>
      </c>
      <c r="AM37" s="20">
        <v>0</v>
      </c>
      <c r="AN37" s="4">
        <v>0</v>
      </c>
      <c r="AO37" s="4">
        <v>0</v>
      </c>
      <c r="AP37" s="5">
        <f t="shared" si="0"/>
        <v>56156.37869257875</v>
      </c>
      <c r="AQ37" s="5">
        <f t="shared" si="1"/>
        <v>447.29527685917634</v>
      </c>
    </row>
    <row r="38" spans="1:43">
      <c r="A38" s="44">
        <v>162</v>
      </c>
      <c r="B38" s="11">
        <v>79.27225707435116</v>
      </c>
      <c r="C38" s="11">
        <v>1.899007475932081</v>
      </c>
      <c r="D38" s="11">
        <v>10460.596645374406</v>
      </c>
      <c r="E38" s="11">
        <v>107.78724986618626</v>
      </c>
      <c r="F38" s="11">
        <v>219.63812625694487</v>
      </c>
      <c r="G38" s="11">
        <v>2.284159367977344</v>
      </c>
      <c r="H38" s="11">
        <v>401.58546675374606</v>
      </c>
      <c r="I38" s="11">
        <v>50.612704230862164</v>
      </c>
      <c r="J38" s="11">
        <v>264.12462642186182</v>
      </c>
      <c r="K38" s="11">
        <v>2.425700650901021</v>
      </c>
      <c r="L38" s="11">
        <v>0</v>
      </c>
      <c r="M38" s="11">
        <v>0</v>
      </c>
      <c r="N38" s="11">
        <v>90.824391289354381</v>
      </c>
      <c r="O38" s="11">
        <v>0.30166626058561663</v>
      </c>
      <c r="P38" s="11">
        <v>79.470670702739369</v>
      </c>
      <c r="Q38" s="11">
        <v>1.2012637980770218</v>
      </c>
      <c r="R38" s="11">
        <v>6957.9347646290462</v>
      </c>
      <c r="S38" s="11">
        <v>74.07361809526779</v>
      </c>
      <c r="T38" s="11">
        <v>2433.6</v>
      </c>
      <c r="U38" s="11">
        <v>251.16432867746147</v>
      </c>
      <c r="V38" s="11">
        <v>5338.8799999999992</v>
      </c>
      <c r="W38" s="11">
        <v>62.451670914395812</v>
      </c>
      <c r="X38" s="11">
        <v>0</v>
      </c>
      <c r="Y38" s="11">
        <v>0</v>
      </c>
      <c r="Z38" s="11">
        <v>10456.000000000005</v>
      </c>
      <c r="AA38" s="11">
        <v>56.568542494924209</v>
      </c>
      <c r="AB38" s="11">
        <v>773.75999999999988</v>
      </c>
      <c r="AC38" s="11">
        <v>123.54569680891242</v>
      </c>
      <c r="AD38" s="11">
        <v>14302.847228308266</v>
      </c>
      <c r="AE38" s="11">
        <v>60.864434897164521</v>
      </c>
      <c r="AF38" s="11">
        <v>0</v>
      </c>
      <c r="AG38" s="11">
        <v>0</v>
      </c>
      <c r="AH38" s="11">
        <v>1848</v>
      </c>
      <c r="AI38" s="11">
        <v>24.890158697766555</v>
      </c>
      <c r="AJ38" s="4">
        <v>0</v>
      </c>
      <c r="AK38" s="4">
        <v>0</v>
      </c>
      <c r="AL38" s="20">
        <v>0</v>
      </c>
      <c r="AM38" s="20">
        <v>0</v>
      </c>
      <c r="AN38" s="4">
        <v>0</v>
      </c>
      <c r="AO38" s="4">
        <v>0</v>
      </c>
      <c r="AP38" s="5">
        <f t="shared" si="0"/>
        <v>53706.534176810725</v>
      </c>
      <c r="AQ38" s="5">
        <f t="shared" si="1"/>
        <v>330.83855499420849</v>
      </c>
    </row>
    <row r="39" spans="1:43">
      <c r="A39" s="44">
        <v>168</v>
      </c>
      <c r="B39" s="11">
        <v>38.600257851205065</v>
      </c>
      <c r="C39" s="11">
        <v>2.3426208650377776</v>
      </c>
      <c r="D39" s="11">
        <v>1759.8560729579617</v>
      </c>
      <c r="E39" s="11">
        <v>16.152042727182454</v>
      </c>
      <c r="F39" s="11">
        <v>135.74568160106364</v>
      </c>
      <c r="G39" s="11">
        <v>0.3858114625640599</v>
      </c>
      <c r="H39" s="11">
        <v>305.78030456821716</v>
      </c>
      <c r="I39" s="11">
        <v>63.890530231252335</v>
      </c>
      <c r="J39" s="11">
        <v>174.45255077765043</v>
      </c>
      <c r="K39" s="11">
        <v>2.4498400471741602</v>
      </c>
      <c r="L39" s="11">
        <v>0</v>
      </c>
      <c r="M39" s="11">
        <v>0</v>
      </c>
      <c r="N39" s="11">
        <v>34.369215635278898</v>
      </c>
      <c r="O39" s="11">
        <v>0.84999429605097421</v>
      </c>
      <c r="P39" s="11">
        <v>65.681870199608667</v>
      </c>
      <c r="Q39" s="11">
        <v>0.84487102966187633</v>
      </c>
      <c r="R39" s="11">
        <v>5071.7542050637321</v>
      </c>
      <c r="S39" s="11">
        <v>65.523426359542526</v>
      </c>
      <c r="T39" s="11">
        <v>3585.6</v>
      </c>
      <c r="U39" s="11">
        <v>210.4349780811165</v>
      </c>
      <c r="V39" s="11">
        <v>5961.2800000000007</v>
      </c>
      <c r="W39" s="11">
        <v>124.45079348883245</v>
      </c>
      <c r="X39" s="11">
        <v>166.88</v>
      </c>
      <c r="Y39" s="11">
        <v>61.772848404456816</v>
      </c>
      <c r="Z39" s="11">
        <v>10864.000000000007</v>
      </c>
      <c r="AA39" s="11">
        <v>316.7838379715742</v>
      </c>
      <c r="AB39" s="11">
        <v>953.68</v>
      </c>
      <c r="AC39" s="11">
        <v>189.73089152797488</v>
      </c>
      <c r="AD39" s="11">
        <v>11720.587949375984</v>
      </c>
      <c r="AE39" s="11">
        <v>60.864434897163108</v>
      </c>
      <c r="AF39" s="11">
        <v>0</v>
      </c>
      <c r="AG39" s="11">
        <v>0</v>
      </c>
      <c r="AH39" s="11">
        <v>1496</v>
      </c>
      <c r="AI39" s="11">
        <v>74.670476093299655</v>
      </c>
      <c r="AJ39" s="4">
        <v>0</v>
      </c>
      <c r="AK39" s="4">
        <v>0</v>
      </c>
      <c r="AL39" s="20">
        <v>0</v>
      </c>
      <c r="AM39" s="20">
        <v>0</v>
      </c>
      <c r="AN39" s="4">
        <v>0</v>
      </c>
      <c r="AO39" s="4">
        <v>0</v>
      </c>
      <c r="AP39" s="5">
        <f t="shared" si="0"/>
        <v>42334.268108030708</v>
      </c>
      <c r="AQ39" s="5">
        <f t="shared" si="1"/>
        <v>466.76120009203447</v>
      </c>
    </row>
    <row r="40" spans="1:43">
      <c r="A40" s="44">
        <v>174</v>
      </c>
      <c r="B40" s="11">
        <v>82.213663232371303</v>
      </c>
      <c r="C40" s="11">
        <v>2.6642065477499166</v>
      </c>
      <c r="D40" s="11">
        <v>393.6662595487403</v>
      </c>
      <c r="E40" s="11">
        <v>4.821731213351705</v>
      </c>
      <c r="F40" s="11">
        <v>0</v>
      </c>
      <c r="G40" s="11">
        <v>0</v>
      </c>
      <c r="H40" s="11">
        <v>320.06071515749818</v>
      </c>
      <c r="I40" s="11">
        <v>2.9234580983102929</v>
      </c>
      <c r="J40" s="11">
        <v>322.69491823698678</v>
      </c>
      <c r="K40" s="11">
        <v>3.5703077416338891</v>
      </c>
      <c r="L40" s="11">
        <v>0</v>
      </c>
      <c r="M40" s="11">
        <v>0</v>
      </c>
      <c r="N40" s="11">
        <v>56.927381829481533</v>
      </c>
      <c r="O40" s="11">
        <v>0.22347596770235983</v>
      </c>
      <c r="P40" s="11">
        <v>82.639912295345667</v>
      </c>
      <c r="Q40" s="11">
        <v>1.6191444484020361</v>
      </c>
      <c r="R40" s="11">
        <v>8215.6193227113745</v>
      </c>
      <c r="S40" s="11">
        <v>105.31573586866195</v>
      </c>
      <c r="T40" s="11">
        <v>556.79999999999995</v>
      </c>
      <c r="U40" s="11">
        <v>95.03515139147234</v>
      </c>
      <c r="V40" s="11">
        <v>5936</v>
      </c>
      <c r="W40" s="11">
        <v>228.98946001945131</v>
      </c>
      <c r="X40" s="11">
        <v>561.12000000000012</v>
      </c>
      <c r="Y40" s="11">
        <v>64.940686784172584</v>
      </c>
      <c r="Z40" s="11">
        <v>15496.000000000009</v>
      </c>
      <c r="AA40" s="11">
        <v>192.33304448274137</v>
      </c>
      <c r="AB40" s="11">
        <v>1283.3600000000001</v>
      </c>
      <c r="AC40" s="11">
        <v>302.98111360281047</v>
      </c>
      <c r="AD40" s="11">
        <v>15622.668637540324</v>
      </c>
      <c r="AE40" s="11">
        <v>142.01701476004959</v>
      </c>
      <c r="AF40" s="11">
        <v>0</v>
      </c>
      <c r="AG40" s="11">
        <v>0</v>
      </c>
      <c r="AH40" s="11">
        <v>1478.3999999999999</v>
      </c>
      <c r="AI40" s="11">
        <v>99.560634791066022</v>
      </c>
      <c r="AJ40" s="4">
        <v>0</v>
      </c>
      <c r="AK40" s="4">
        <v>0</v>
      </c>
      <c r="AL40" s="20">
        <v>0</v>
      </c>
      <c r="AM40" s="20">
        <v>0</v>
      </c>
      <c r="AN40" s="4">
        <v>0</v>
      </c>
      <c r="AO40" s="4">
        <v>0</v>
      </c>
      <c r="AP40" s="5">
        <f t="shared" si="0"/>
        <v>50408.170810552132</v>
      </c>
      <c r="AQ40" s="5">
        <f t="shared" si="1"/>
        <v>485.49106054201616</v>
      </c>
    </row>
    <row r="41" spans="1:43">
      <c r="A41" s="44">
        <v>180</v>
      </c>
      <c r="B41" s="11">
        <v>65.752340420186854</v>
      </c>
      <c r="C41" s="11">
        <v>0.33572461797260778</v>
      </c>
      <c r="D41" s="11">
        <v>300.46097816277529</v>
      </c>
      <c r="E41" s="11">
        <v>1.1719126806937255</v>
      </c>
      <c r="F41" s="11">
        <v>0</v>
      </c>
      <c r="G41" s="11">
        <v>0</v>
      </c>
      <c r="H41" s="11">
        <v>293.97361184099708</v>
      </c>
      <c r="I41" s="11">
        <v>1.1801481796291193</v>
      </c>
      <c r="J41" s="11">
        <v>315.71490894255339</v>
      </c>
      <c r="K41" s="11">
        <v>0.99158822159606941</v>
      </c>
      <c r="L41" s="11">
        <v>0</v>
      </c>
      <c r="M41" s="11">
        <v>0</v>
      </c>
      <c r="N41" s="11">
        <v>55.178763776287049</v>
      </c>
      <c r="O41" s="11">
        <v>0.92883798883824154</v>
      </c>
      <c r="P41" s="11">
        <v>85.065691919423273</v>
      </c>
      <c r="Q41" s="11">
        <v>0.11837739215832471</v>
      </c>
      <c r="R41" s="11">
        <v>8607.0727526252813</v>
      </c>
      <c r="S41" s="11">
        <v>19.478730819178654</v>
      </c>
      <c r="T41" s="11">
        <v>3883.2</v>
      </c>
      <c r="U41" s="11">
        <v>115.3998266896444</v>
      </c>
      <c r="V41" s="11">
        <v>5011.2</v>
      </c>
      <c r="W41" s="11">
        <v>89.604571311959248</v>
      </c>
      <c r="X41" s="11">
        <v>163.52000000000004</v>
      </c>
      <c r="Y41" s="11">
        <v>57.021090834883125</v>
      </c>
      <c r="Z41" s="11">
        <v>14784.000000000009</v>
      </c>
      <c r="AA41" s="11">
        <v>113.13708498984725</v>
      </c>
      <c r="AB41" s="11">
        <v>1432.3919999999998</v>
      </c>
      <c r="AC41" s="11">
        <v>74.568652716808515</v>
      </c>
      <c r="AD41" s="11">
        <v>16339.962881688181</v>
      </c>
      <c r="AE41" s="11">
        <v>101.44072482860423</v>
      </c>
      <c r="AF41" s="11">
        <v>0</v>
      </c>
      <c r="AG41" s="11">
        <v>0</v>
      </c>
      <c r="AH41" s="11">
        <v>1548.8000000000002</v>
      </c>
      <c r="AI41" s="11">
        <v>99.560634791066022</v>
      </c>
      <c r="AJ41" s="4">
        <v>0</v>
      </c>
      <c r="AK41" s="4">
        <v>0</v>
      </c>
      <c r="AL41" s="20">
        <v>0</v>
      </c>
      <c r="AM41" s="20">
        <v>0</v>
      </c>
      <c r="AN41" s="4">
        <v>0</v>
      </c>
      <c r="AO41" s="4">
        <v>0</v>
      </c>
      <c r="AP41" s="5">
        <f t="shared" si="0"/>
        <v>52886.293929375701</v>
      </c>
      <c r="AQ41" s="5">
        <f t="shared" si="1"/>
        <v>252.08071805787202</v>
      </c>
    </row>
    <row r="42" spans="1:43">
      <c r="A42" s="44">
        <v>186</v>
      </c>
      <c r="B42" s="11">
        <v>45.613062196780461</v>
      </c>
      <c r="C42" s="11">
        <v>2.3917357616752932</v>
      </c>
      <c r="D42" s="11">
        <v>693.38530347767505</v>
      </c>
      <c r="E42" s="11">
        <v>8.1444059917787293</v>
      </c>
      <c r="F42" s="11">
        <v>0</v>
      </c>
      <c r="G42" s="11">
        <v>0</v>
      </c>
      <c r="H42" s="11">
        <v>330.51042051097153</v>
      </c>
      <c r="I42" s="11">
        <v>58.645718376796168</v>
      </c>
      <c r="J42" s="11">
        <v>238.39860515281185</v>
      </c>
      <c r="K42" s="11">
        <v>4.6800398398316343</v>
      </c>
      <c r="L42" s="11">
        <v>0</v>
      </c>
      <c r="M42" s="11">
        <v>0</v>
      </c>
      <c r="N42" s="11">
        <v>35.350527910534552</v>
      </c>
      <c r="O42" s="11">
        <v>0.17271127946535883</v>
      </c>
      <c r="P42" s="11">
        <v>78.904000363621478</v>
      </c>
      <c r="Q42" s="11">
        <v>4.8621165000422248</v>
      </c>
      <c r="R42" s="11">
        <v>6541.8036528669154</v>
      </c>
      <c r="S42" s="11">
        <v>68.262703637984089</v>
      </c>
      <c r="T42" s="11">
        <v>4468.8</v>
      </c>
      <c r="U42" s="11">
        <v>115.3998266896444</v>
      </c>
      <c r="V42" s="11">
        <v>5124.16</v>
      </c>
      <c r="W42" s="11">
        <v>227.63181499957372</v>
      </c>
      <c r="X42" s="11">
        <v>0</v>
      </c>
      <c r="Y42" s="11">
        <v>0</v>
      </c>
      <c r="Z42" s="11">
        <v>12824.000000000007</v>
      </c>
      <c r="AA42" s="11">
        <v>11.313708498983207</v>
      </c>
      <c r="AB42" s="11">
        <v>0</v>
      </c>
      <c r="AC42" s="11">
        <v>0</v>
      </c>
      <c r="AD42" s="11">
        <v>14173.734264361654</v>
      </c>
      <c r="AE42" s="11">
        <v>121.72886979432479</v>
      </c>
      <c r="AF42" s="11">
        <v>0</v>
      </c>
      <c r="AG42" s="11">
        <v>0</v>
      </c>
      <c r="AH42" s="11">
        <v>1408</v>
      </c>
      <c r="AI42" s="11">
        <v>49.78031739553272</v>
      </c>
      <c r="AJ42" s="4">
        <v>0</v>
      </c>
      <c r="AK42" s="4">
        <v>0</v>
      </c>
      <c r="AL42" s="20">
        <v>0</v>
      </c>
      <c r="AM42" s="20">
        <v>0</v>
      </c>
      <c r="AN42" s="4">
        <v>0</v>
      </c>
      <c r="AO42" s="4">
        <v>0</v>
      </c>
      <c r="AP42" s="5">
        <f t="shared" si="0"/>
        <v>45962.659836840976</v>
      </c>
      <c r="AQ42" s="5">
        <f t="shared" si="1"/>
        <v>301.28740840128472</v>
      </c>
    </row>
    <row r="43" spans="1:43">
      <c r="A43" s="44">
        <v>192</v>
      </c>
      <c r="B43" s="11">
        <v>60.494297490020983</v>
      </c>
      <c r="C43" s="11">
        <v>1.8005080496495929</v>
      </c>
      <c r="D43" s="11">
        <v>310.94268587281817</v>
      </c>
      <c r="E43" s="11">
        <v>6.3774085492914709</v>
      </c>
      <c r="F43" s="11">
        <v>0</v>
      </c>
      <c r="G43" s="11">
        <v>0</v>
      </c>
      <c r="H43" s="11">
        <v>448.47734680930404</v>
      </c>
      <c r="I43" s="11">
        <v>43.428639841679498</v>
      </c>
      <c r="J43" s="11">
        <v>319.99819533958481</v>
      </c>
      <c r="K43" s="11">
        <v>4.1652753235532316</v>
      </c>
      <c r="L43" s="11">
        <v>0</v>
      </c>
      <c r="M43" s="11">
        <v>0</v>
      </c>
      <c r="N43" s="11">
        <v>51.959647523367188</v>
      </c>
      <c r="O43" s="11">
        <v>0.44077164676022457</v>
      </c>
      <c r="P43" s="11">
        <v>83.956004970437505</v>
      </c>
      <c r="Q43" s="11">
        <v>7.8916491404184184</v>
      </c>
      <c r="R43" s="11">
        <v>7671.8987879548413</v>
      </c>
      <c r="S43" s="11">
        <v>101.52841225203099</v>
      </c>
      <c r="T43" s="11">
        <v>2923.1999999999994</v>
      </c>
      <c r="U43" s="11">
        <v>101.82337649086297</v>
      </c>
      <c r="V43" s="11">
        <v>5970.5599999999995</v>
      </c>
      <c r="W43" s="11">
        <v>173.77856254440539</v>
      </c>
      <c r="X43" s="11">
        <v>436.80000000000007</v>
      </c>
      <c r="Y43" s="11">
        <v>79.195959492893223</v>
      </c>
      <c r="Z43" s="11">
        <v>16384.000000000011</v>
      </c>
      <c r="AA43" s="11">
        <v>135.76450198781717</v>
      </c>
      <c r="AB43" s="11">
        <v>0</v>
      </c>
      <c r="AC43" s="11">
        <v>0</v>
      </c>
      <c r="AD43" s="11">
        <v>18491.845614131751</v>
      </c>
      <c r="AE43" s="11">
        <v>60.864434897163108</v>
      </c>
      <c r="AF43" s="11">
        <v>0</v>
      </c>
      <c r="AG43" s="11">
        <v>0</v>
      </c>
      <c r="AH43" s="11">
        <v>1513.6</v>
      </c>
      <c r="AI43" s="11">
        <v>49.78031739553311</v>
      </c>
      <c r="AJ43" s="4">
        <v>0</v>
      </c>
      <c r="AK43" s="4">
        <v>0</v>
      </c>
      <c r="AL43" s="20">
        <v>0</v>
      </c>
      <c r="AM43" s="20">
        <v>0</v>
      </c>
      <c r="AN43" s="4">
        <v>0</v>
      </c>
      <c r="AO43" s="4">
        <v>0</v>
      </c>
      <c r="AP43" s="5">
        <f t="shared" si="0"/>
        <v>54667.732580092132</v>
      </c>
      <c r="AQ43" s="5">
        <f t="shared" si="1"/>
        <v>289.43280495070013</v>
      </c>
    </row>
    <row r="44" spans="1:43">
      <c r="A44" s="44">
        <v>198</v>
      </c>
      <c r="B44" s="11">
        <v>59.775678342575432</v>
      </c>
      <c r="C44" s="11">
        <v>0.69445751505706033</v>
      </c>
      <c r="D44" s="11">
        <v>350.10908120204442</v>
      </c>
      <c r="E44" s="11">
        <v>1.0364199493666244</v>
      </c>
      <c r="F44" s="11">
        <v>0</v>
      </c>
      <c r="G44" s="11">
        <v>0</v>
      </c>
      <c r="H44" s="11">
        <v>477.75650098243739</v>
      </c>
      <c r="I44" s="11">
        <v>47.28151968126501</v>
      </c>
      <c r="J44" s="11">
        <v>331.96247961329595</v>
      </c>
      <c r="K44" s="11">
        <v>1.1577597656853544</v>
      </c>
      <c r="L44" s="11">
        <v>0</v>
      </c>
      <c r="M44" s="11">
        <v>0</v>
      </c>
      <c r="N44" s="11">
        <v>47.075733338887616</v>
      </c>
      <c r="O44" s="11">
        <v>0.95365864303111569</v>
      </c>
      <c r="P44" s="11">
        <v>93.543972259902816</v>
      </c>
      <c r="Q44" s="11">
        <v>8.1497268931814091</v>
      </c>
      <c r="R44" s="11">
        <v>7685.2642286464861</v>
      </c>
      <c r="S44" s="11">
        <v>101.30904036097043</v>
      </c>
      <c r="T44" s="11">
        <v>2457.6</v>
      </c>
      <c r="U44" s="11">
        <v>244.37610357807063</v>
      </c>
      <c r="V44" s="11">
        <v>6377.28</v>
      </c>
      <c r="W44" s="11">
        <v>156.1291772859899</v>
      </c>
      <c r="X44" s="11">
        <v>342.72</v>
      </c>
      <c r="Y44" s="11">
        <v>25.342707037725898</v>
      </c>
      <c r="Z44" s="11">
        <v>15488.000000000011</v>
      </c>
      <c r="AA44" s="11">
        <v>113.13708498984842</v>
      </c>
      <c r="AB44" s="11">
        <v>628.16</v>
      </c>
      <c r="AC44" s="11">
        <v>241.20826519835532</v>
      </c>
      <c r="AD44" s="11">
        <v>17430.250132792924</v>
      </c>
      <c r="AE44" s="11">
        <v>20.288144965719148</v>
      </c>
      <c r="AF44" s="11">
        <v>0</v>
      </c>
      <c r="AG44" s="11">
        <v>0</v>
      </c>
      <c r="AH44" s="11">
        <v>1636.7999999999997</v>
      </c>
      <c r="AI44" s="11">
        <v>24.890158697766161</v>
      </c>
      <c r="AJ44" s="4">
        <v>0</v>
      </c>
      <c r="AK44" s="4">
        <v>0</v>
      </c>
      <c r="AL44" s="20">
        <v>0</v>
      </c>
      <c r="AM44" s="20">
        <v>0</v>
      </c>
      <c r="AN44" s="4">
        <v>0</v>
      </c>
      <c r="AO44" s="4">
        <v>0</v>
      </c>
      <c r="AP44" s="5">
        <f t="shared" si="0"/>
        <v>53406.297807178576</v>
      </c>
      <c r="AQ44" s="5">
        <f t="shared" si="1"/>
        <v>411.48523296328443</v>
      </c>
    </row>
    <row r="45" spans="1:43">
      <c r="A45" s="44">
        <v>204</v>
      </c>
      <c r="B45" s="11">
        <v>63.886814333093611</v>
      </c>
      <c r="C45" s="11">
        <v>0.98957218129221236</v>
      </c>
      <c r="D45" s="11">
        <v>349.94079129252026</v>
      </c>
      <c r="E45" s="11">
        <v>6.9870611125598767E-2</v>
      </c>
      <c r="F45" s="11">
        <v>0</v>
      </c>
      <c r="G45" s="11">
        <v>0</v>
      </c>
      <c r="H45" s="11">
        <v>355.55277602601927</v>
      </c>
      <c r="I45" s="11">
        <v>3.1096333719108582</v>
      </c>
      <c r="J45" s="11">
        <v>308.22211543523713</v>
      </c>
      <c r="K45" s="11">
        <v>0.69896474687770715</v>
      </c>
      <c r="L45" s="11">
        <v>0</v>
      </c>
      <c r="M45" s="11">
        <v>0</v>
      </c>
      <c r="N45" s="11">
        <v>45.87979648232168</v>
      </c>
      <c r="O45" s="11">
        <v>1.5780454382871836</v>
      </c>
      <c r="P45" s="11">
        <v>96.797342119850995</v>
      </c>
      <c r="Q45" s="11">
        <v>7.1666168971109983</v>
      </c>
      <c r="R45" s="11">
        <v>7441.9814532593118</v>
      </c>
      <c r="S45" s="11">
        <v>10.985822712075528</v>
      </c>
      <c r="T45" s="11">
        <v>4113.5999999999995</v>
      </c>
      <c r="U45" s="11">
        <v>251.16432867746147</v>
      </c>
      <c r="V45" s="11">
        <v>4677.4399999999996</v>
      </c>
      <c r="W45" s="11">
        <v>162.46485404542068</v>
      </c>
      <c r="X45" s="11">
        <v>0</v>
      </c>
      <c r="Y45" s="11">
        <v>0</v>
      </c>
      <c r="Z45" s="11">
        <v>15648.000000000009</v>
      </c>
      <c r="AA45" s="11">
        <v>181.01933598375467</v>
      </c>
      <c r="AB45" s="11">
        <v>877.76</v>
      </c>
      <c r="AC45" s="11">
        <v>211.79262310099386</v>
      </c>
      <c r="AD45" s="11">
        <v>16971.181816538294</v>
      </c>
      <c r="AE45" s="11">
        <v>223.16959462293184</v>
      </c>
      <c r="AF45" s="11">
        <v>0</v>
      </c>
      <c r="AG45" s="11">
        <v>0</v>
      </c>
      <c r="AH45" s="11">
        <v>1495.9999999999995</v>
      </c>
      <c r="AI45" s="11">
        <v>24.890158697766356</v>
      </c>
      <c r="AJ45" s="4">
        <v>0</v>
      </c>
      <c r="AK45" s="4">
        <v>0</v>
      </c>
      <c r="AL45" s="20">
        <v>0</v>
      </c>
      <c r="AM45" s="20">
        <v>0</v>
      </c>
      <c r="AN45" s="4">
        <v>0</v>
      </c>
      <c r="AO45" s="4">
        <v>0</v>
      </c>
      <c r="AP45" s="5">
        <f t="shared" si="0"/>
        <v>52446.242905486659</v>
      </c>
      <c r="AQ45" s="5">
        <f t="shared" si="1"/>
        <v>466.59654241797415</v>
      </c>
    </row>
    <row r="46" spans="1:43">
      <c r="A46" s="44">
        <v>210</v>
      </c>
      <c r="B46" s="11">
        <v>60.986641944453183</v>
      </c>
      <c r="C46" s="11">
        <v>2.9702467555124592</v>
      </c>
      <c r="D46" s="11">
        <v>345.90864894313984</v>
      </c>
      <c r="E46" s="11">
        <v>3.1214051185530969</v>
      </c>
      <c r="F46" s="11">
        <v>0</v>
      </c>
      <c r="G46" s="11">
        <v>0</v>
      </c>
      <c r="H46" s="11">
        <v>387.16931118149364</v>
      </c>
      <c r="I46" s="11">
        <v>7.828304097448628</v>
      </c>
      <c r="J46" s="11">
        <v>319.00389442433254</v>
      </c>
      <c r="K46" s="11">
        <v>2.4339145330312051</v>
      </c>
      <c r="L46" s="11">
        <v>0</v>
      </c>
      <c r="M46" s="11">
        <v>0</v>
      </c>
      <c r="N46" s="11">
        <v>47.588689682634971</v>
      </c>
      <c r="O46" s="11">
        <v>0.21514653066802508</v>
      </c>
      <c r="P46" s="11">
        <v>103.94369489692534</v>
      </c>
      <c r="Q46" s="11">
        <v>9.5881515423593573</v>
      </c>
      <c r="R46" s="11">
        <v>7411.1049868963473</v>
      </c>
      <c r="S46" s="11">
        <v>51.00741030367228</v>
      </c>
      <c r="T46" s="11">
        <v>4838.3999999999996</v>
      </c>
      <c r="U46" s="11">
        <v>122.18805178903531</v>
      </c>
      <c r="V46" s="11">
        <v>4208.32</v>
      </c>
      <c r="W46" s="11">
        <v>132.59666360810107</v>
      </c>
      <c r="X46" s="11">
        <v>0</v>
      </c>
      <c r="Y46" s="11">
        <v>0</v>
      </c>
      <c r="Z46" s="11">
        <v>15632.000000000009</v>
      </c>
      <c r="AA46" s="11">
        <v>22.627416997968748</v>
      </c>
      <c r="AB46" s="11">
        <v>919.3599999999999</v>
      </c>
      <c r="AC46" s="11">
        <v>244.14982940809151</v>
      </c>
      <c r="AD46" s="11">
        <v>18606.61269319541</v>
      </c>
      <c r="AE46" s="11">
        <v>101.44072482860423</v>
      </c>
      <c r="AF46" s="11">
        <v>0</v>
      </c>
      <c r="AG46" s="11">
        <v>0</v>
      </c>
      <c r="AH46" s="11">
        <v>1619.1999999999998</v>
      </c>
      <c r="AI46" s="11">
        <v>49.78031739553272</v>
      </c>
      <c r="AJ46" s="4">
        <v>0</v>
      </c>
      <c r="AK46" s="4">
        <v>0</v>
      </c>
      <c r="AL46" s="20">
        <v>0</v>
      </c>
      <c r="AM46" s="20">
        <v>0</v>
      </c>
      <c r="AN46" s="4">
        <v>0</v>
      </c>
      <c r="AO46" s="4">
        <v>0</v>
      </c>
      <c r="AP46" s="5">
        <f t="shared" si="0"/>
        <v>54499.598561164748</v>
      </c>
      <c r="AQ46" s="5">
        <f t="shared" si="1"/>
        <v>328.9084093153711</v>
      </c>
    </row>
    <row r="47" spans="1:43">
      <c r="A47" s="44">
        <v>216</v>
      </c>
      <c r="B47" s="11">
        <v>60.262455323966797</v>
      </c>
      <c r="C47" s="11">
        <v>0.33990408798076027</v>
      </c>
      <c r="D47" s="11">
        <v>359.81019601819446</v>
      </c>
      <c r="E47" s="11">
        <v>0.32474476055254825</v>
      </c>
      <c r="F47" s="11">
        <v>0</v>
      </c>
      <c r="G47" s="11">
        <v>0</v>
      </c>
      <c r="H47" s="11">
        <v>547.87341164713325</v>
      </c>
      <c r="I47" s="11">
        <v>61.431020310272544</v>
      </c>
      <c r="J47" s="11">
        <v>332.00585163095559</v>
      </c>
      <c r="K47" s="11">
        <v>1.5082047851828109</v>
      </c>
      <c r="L47" s="11">
        <v>0</v>
      </c>
      <c r="M47" s="11">
        <v>0</v>
      </c>
      <c r="N47" s="11">
        <v>45.424233349323515</v>
      </c>
      <c r="O47" s="11">
        <v>2.6745054247868362E-2</v>
      </c>
      <c r="P47" s="11">
        <v>96.674850100480029</v>
      </c>
      <c r="Q47" s="11">
        <v>7.4271555930775275</v>
      </c>
      <c r="R47" s="11">
        <v>8115.2932424877217</v>
      </c>
      <c r="S47" s="11">
        <v>18.495577213163021</v>
      </c>
      <c r="T47" s="11">
        <v>4646.4000000000005</v>
      </c>
      <c r="U47" s="11">
        <v>176.4938525841624</v>
      </c>
      <c r="V47" s="11">
        <v>5265.5999999999995</v>
      </c>
      <c r="W47" s="11">
        <v>164.27504740525953</v>
      </c>
      <c r="X47" s="11">
        <v>0</v>
      </c>
      <c r="Y47" s="11">
        <v>0</v>
      </c>
      <c r="Z47" s="11">
        <v>15912.000000000011</v>
      </c>
      <c r="AA47" s="11">
        <v>33.941125496955458</v>
      </c>
      <c r="AB47" s="11">
        <v>1355.12</v>
      </c>
      <c r="AC47" s="11">
        <v>277.97781782005575</v>
      </c>
      <c r="AD47" s="11">
        <v>18190.582031589653</v>
      </c>
      <c r="AE47" s="11">
        <v>162.30515972576737</v>
      </c>
      <c r="AF47" s="11">
        <v>0</v>
      </c>
      <c r="AG47" s="11">
        <v>0</v>
      </c>
      <c r="AH47" s="11">
        <v>1619.1999999999998</v>
      </c>
      <c r="AI47" s="11">
        <v>49.78031739553272</v>
      </c>
      <c r="AJ47" s="4">
        <v>0</v>
      </c>
      <c r="AK47" s="4">
        <v>0</v>
      </c>
      <c r="AL47" s="20">
        <v>0</v>
      </c>
      <c r="AM47" s="20">
        <v>0</v>
      </c>
      <c r="AN47" s="4">
        <v>0</v>
      </c>
      <c r="AO47" s="4">
        <v>0</v>
      </c>
      <c r="AP47" s="5">
        <f t="shared" si="0"/>
        <v>56546.246272147429</v>
      </c>
      <c r="AQ47" s="5">
        <f t="shared" si="1"/>
        <v>411.77008018740366</v>
      </c>
    </row>
    <row r="48" spans="1:43">
      <c r="A48" s="44">
        <v>222</v>
      </c>
      <c r="B48" s="11">
        <v>45.269224954918457</v>
      </c>
      <c r="C48" s="11">
        <v>1.1065443530837047</v>
      </c>
      <c r="D48" s="11">
        <v>299.04434045037101</v>
      </c>
      <c r="E48" s="11">
        <v>0.30293740963192944</v>
      </c>
      <c r="F48" s="11">
        <v>0</v>
      </c>
      <c r="G48" s="11">
        <v>0</v>
      </c>
      <c r="H48" s="11">
        <v>483.79300284330429</v>
      </c>
      <c r="I48" s="11">
        <v>63.079915470976843</v>
      </c>
      <c r="J48" s="11">
        <v>317.36414064238375</v>
      </c>
      <c r="K48" s="11">
        <v>0.37582957752028007</v>
      </c>
      <c r="L48" s="11">
        <v>0</v>
      </c>
      <c r="M48" s="11">
        <v>0</v>
      </c>
      <c r="N48" s="11">
        <v>46.537809447825467</v>
      </c>
      <c r="O48" s="11">
        <v>0.95581945283358927</v>
      </c>
      <c r="P48" s="11">
        <v>91.596331482206892</v>
      </c>
      <c r="Q48" s="11">
        <v>9.0036563357230879</v>
      </c>
      <c r="R48" s="11">
        <v>8012.0399951246882</v>
      </c>
      <c r="S48" s="11">
        <v>18.283383721678224</v>
      </c>
      <c r="T48" s="11">
        <v>3120</v>
      </c>
      <c r="U48" s="11">
        <v>162.91740238538063</v>
      </c>
      <c r="V48" s="11">
        <v>3490.5599999999995</v>
      </c>
      <c r="W48" s="11">
        <v>64.26186427423329</v>
      </c>
      <c r="X48" s="11">
        <v>0</v>
      </c>
      <c r="Y48" s="11">
        <v>0</v>
      </c>
      <c r="Z48" s="11">
        <v>14664.000000000007</v>
      </c>
      <c r="AA48" s="11">
        <v>124.45079348883397</v>
      </c>
      <c r="AB48" s="11">
        <v>0</v>
      </c>
      <c r="AC48" s="11">
        <v>0</v>
      </c>
      <c r="AD48" s="11">
        <v>16684.264118879153</v>
      </c>
      <c r="AE48" s="11">
        <v>20.28814496572198</v>
      </c>
      <c r="AF48" s="11">
        <v>0</v>
      </c>
      <c r="AG48" s="11">
        <v>0</v>
      </c>
      <c r="AH48" s="11">
        <v>1531.1999999999998</v>
      </c>
      <c r="AI48" s="11">
        <v>74.67047609329947</v>
      </c>
      <c r="AJ48" s="4">
        <v>0</v>
      </c>
      <c r="AK48" s="4">
        <v>0</v>
      </c>
      <c r="AL48" s="20">
        <v>0</v>
      </c>
      <c r="AM48" s="20">
        <v>0</v>
      </c>
      <c r="AN48" s="4">
        <v>0</v>
      </c>
      <c r="AO48" s="4">
        <v>0</v>
      </c>
      <c r="AP48" s="5">
        <f t="shared" si="0"/>
        <v>48785.668963824857</v>
      </c>
      <c r="AQ48" s="5">
        <f t="shared" si="1"/>
        <v>237.78929908614333</v>
      </c>
    </row>
    <row r="49" spans="1:43">
      <c r="A49" s="44">
        <v>228</v>
      </c>
      <c r="B49" s="11">
        <v>48.308209500932378</v>
      </c>
      <c r="C49" s="11">
        <v>0.90465603253622617</v>
      </c>
      <c r="D49" s="11">
        <v>400.2644006916629</v>
      </c>
      <c r="E49" s="11">
        <v>0.18194368334213798</v>
      </c>
      <c r="F49" s="11">
        <v>0</v>
      </c>
      <c r="G49" s="11">
        <v>0</v>
      </c>
      <c r="H49" s="11">
        <v>326.78142098223663</v>
      </c>
      <c r="I49" s="11">
        <v>3.2911549310302428</v>
      </c>
      <c r="J49" s="11">
        <v>320.07871694794204</v>
      </c>
      <c r="K49" s="11">
        <v>0.43300238256430296</v>
      </c>
      <c r="L49" s="11">
        <v>0</v>
      </c>
      <c r="M49" s="11">
        <v>0</v>
      </c>
      <c r="N49" s="11">
        <v>35.366635163703201</v>
      </c>
      <c r="O49" s="11">
        <v>0.14128223378229582</v>
      </c>
      <c r="P49" s="11">
        <v>95.242104294295316</v>
      </c>
      <c r="Q49" s="11">
        <v>7.52248088625214</v>
      </c>
      <c r="R49" s="11">
        <v>8021.7729223051483</v>
      </c>
      <c r="S49" s="11">
        <v>170.5151292713164</v>
      </c>
      <c r="T49" s="11">
        <v>4295.9999999999991</v>
      </c>
      <c r="U49" s="11">
        <v>142.55272708720727</v>
      </c>
      <c r="V49" s="11">
        <v>4354.5599999999995</v>
      </c>
      <c r="W49" s="11">
        <v>181.01933598375629</v>
      </c>
      <c r="X49" s="11">
        <v>0</v>
      </c>
      <c r="Y49" s="11">
        <v>0</v>
      </c>
      <c r="Z49" s="11">
        <v>14472.000000000007</v>
      </c>
      <c r="AA49" s="11">
        <v>79.195959492894119</v>
      </c>
      <c r="AB49" s="11">
        <v>1169.9999999999998</v>
      </c>
      <c r="AC49" s="11">
        <v>301.51033149794375</v>
      </c>
      <c r="AD49" s="11">
        <v>18420.116189716966</v>
      </c>
      <c r="AE49" s="11">
        <v>40.576289931443959</v>
      </c>
      <c r="AF49" s="11">
        <v>0</v>
      </c>
      <c r="AG49" s="11">
        <v>0</v>
      </c>
      <c r="AH49" s="11">
        <v>1636.7999999999997</v>
      </c>
      <c r="AI49" s="11">
        <v>24.890158697766161</v>
      </c>
      <c r="AJ49" s="4">
        <v>0</v>
      </c>
      <c r="AK49" s="4">
        <v>0</v>
      </c>
      <c r="AL49" s="20">
        <v>0</v>
      </c>
      <c r="AM49" s="20">
        <v>0</v>
      </c>
      <c r="AN49" s="4">
        <v>15.360000000000001</v>
      </c>
      <c r="AO49" s="4">
        <v>21.722320318050741</v>
      </c>
      <c r="AP49" s="5">
        <f t="shared" si="0"/>
        <v>53612.650599602894</v>
      </c>
      <c r="AQ49" s="5">
        <f t="shared" si="1"/>
        <v>426.79205966401526</v>
      </c>
    </row>
    <row r="50" spans="1:43">
      <c r="A50" s="44">
        <v>234</v>
      </c>
      <c r="B50" s="11">
        <v>42.059869947844859</v>
      </c>
      <c r="C50" s="11">
        <v>0.25551324417980503</v>
      </c>
      <c r="D50" s="11">
        <v>93.561215381113442</v>
      </c>
      <c r="E50" s="11">
        <v>0.45860598312038509</v>
      </c>
      <c r="F50" s="11">
        <v>42.310835915483096</v>
      </c>
      <c r="G50" s="11">
        <v>0.91185469218418924</v>
      </c>
      <c r="H50" s="11">
        <v>247.81585666095302</v>
      </c>
      <c r="I50" s="11">
        <v>1.1897848388706056</v>
      </c>
      <c r="J50" s="11">
        <v>301.43024392058015</v>
      </c>
      <c r="K50" s="11">
        <v>0.11200177620622014</v>
      </c>
      <c r="L50" s="11">
        <v>0</v>
      </c>
      <c r="M50" s="11">
        <v>0</v>
      </c>
      <c r="N50" s="11">
        <v>36.530324891346623</v>
      </c>
      <c r="O50" s="11">
        <v>0.93186264850167577</v>
      </c>
      <c r="P50" s="11">
        <v>98.0630177852955</v>
      </c>
      <c r="Q50" s="11">
        <v>8.6034172791518841</v>
      </c>
      <c r="R50" s="11">
        <v>7953.3876221119826</v>
      </c>
      <c r="S50" s="11">
        <v>10.857760063627957</v>
      </c>
      <c r="T50" s="11">
        <v>4799.9999999999991</v>
      </c>
      <c r="U50" s="11">
        <v>108.61160159025353</v>
      </c>
      <c r="V50" s="11">
        <v>5345.2800000000007</v>
      </c>
      <c r="W50" s="11">
        <v>134.85940530789875</v>
      </c>
      <c r="X50" s="11">
        <v>421.12</v>
      </c>
      <c r="Y50" s="11">
        <v>104.53866653061922</v>
      </c>
      <c r="Z50" s="11">
        <v>14864.000000000009</v>
      </c>
      <c r="AA50" s="11">
        <v>158.39191898578594</v>
      </c>
      <c r="AB50" s="11">
        <v>869.44</v>
      </c>
      <c r="AC50" s="11">
        <v>300.03954939307573</v>
      </c>
      <c r="AD50" s="11">
        <v>17889.318449047554</v>
      </c>
      <c r="AE50" s="11">
        <v>60.864434897164521</v>
      </c>
      <c r="AF50" s="11">
        <v>0</v>
      </c>
      <c r="AG50" s="11">
        <v>0</v>
      </c>
      <c r="AH50" s="11">
        <v>1566.3999999999999</v>
      </c>
      <c r="AI50" s="11">
        <v>24.890158697766356</v>
      </c>
      <c r="AJ50" s="4">
        <v>0</v>
      </c>
      <c r="AK50" s="4">
        <v>0</v>
      </c>
      <c r="AL50" s="20">
        <v>43.68</v>
      </c>
      <c r="AM50" s="20">
        <v>61.772848404456781</v>
      </c>
      <c r="AN50" s="4">
        <v>0</v>
      </c>
      <c r="AO50" s="4">
        <v>0</v>
      </c>
      <c r="AP50" s="5">
        <f t="shared" si="0"/>
        <v>54614.397435662169</v>
      </c>
      <c r="AQ50" s="5">
        <f t="shared" si="1"/>
        <v>405.41189025931538</v>
      </c>
    </row>
    <row r="51" spans="1:43">
      <c r="A51" s="44">
        <v>240</v>
      </c>
      <c r="B51" s="11">
        <v>48.784421022044356</v>
      </c>
      <c r="C51" s="11">
        <v>3.673629092174163</v>
      </c>
      <c r="D51" s="11">
        <v>407.56798334510188</v>
      </c>
      <c r="E51" s="11">
        <v>7.4171618126321404</v>
      </c>
      <c r="F51" s="11">
        <v>0</v>
      </c>
      <c r="G51" s="11">
        <v>0</v>
      </c>
      <c r="H51" s="11">
        <v>168.80252724484791</v>
      </c>
      <c r="I51" s="11">
        <v>2.5906463279690963</v>
      </c>
      <c r="J51" s="11">
        <v>297.53527839950391</v>
      </c>
      <c r="K51" s="11">
        <v>5.1384686345952524</v>
      </c>
      <c r="L51" s="11">
        <v>12.611630390341064</v>
      </c>
      <c r="M51" s="11">
        <v>0.22903030111253936</v>
      </c>
      <c r="N51" s="11">
        <v>28.108289079564923</v>
      </c>
      <c r="O51" s="11">
        <v>1.1871477311335312</v>
      </c>
      <c r="P51" s="11">
        <v>92.271564755419462</v>
      </c>
      <c r="Q51" s="11">
        <v>10.859486403220266</v>
      </c>
      <c r="R51" s="11">
        <v>7494.4899629413803</v>
      </c>
      <c r="S51" s="11">
        <v>92.780814527948962</v>
      </c>
      <c r="T51" s="11">
        <v>3873.6</v>
      </c>
      <c r="U51" s="11">
        <v>115.39982668964474</v>
      </c>
      <c r="V51" s="11">
        <v>5119.3599999999997</v>
      </c>
      <c r="W51" s="11">
        <v>188.26010942310654</v>
      </c>
      <c r="X51" s="11">
        <v>362.88000000000005</v>
      </c>
      <c r="Y51" s="11">
        <v>85.531636252324617</v>
      </c>
      <c r="Z51" s="11">
        <v>14824.000000000009</v>
      </c>
      <c r="AA51" s="11">
        <v>79.195959492891788</v>
      </c>
      <c r="AB51" s="11">
        <v>1123.2</v>
      </c>
      <c r="AC51" s="11">
        <v>294.15642097360302</v>
      </c>
      <c r="AD51" s="11">
        <v>18090.160837408956</v>
      </c>
      <c r="AE51" s="11">
        <v>385.47475434870205</v>
      </c>
      <c r="AF51" s="11">
        <v>0</v>
      </c>
      <c r="AG51" s="11">
        <v>0</v>
      </c>
      <c r="AH51" s="11">
        <v>1795.1999999999998</v>
      </c>
      <c r="AI51" s="11">
        <v>49.780317395532911</v>
      </c>
      <c r="AJ51" s="4">
        <v>0</v>
      </c>
      <c r="AK51" s="4">
        <v>0</v>
      </c>
      <c r="AL51" s="20">
        <v>0</v>
      </c>
      <c r="AM51" s="20">
        <v>0</v>
      </c>
      <c r="AN51" s="4">
        <v>0</v>
      </c>
      <c r="AO51" s="4">
        <v>0</v>
      </c>
      <c r="AP51" s="5">
        <f t="shared" si="0"/>
        <v>53738.572494587163</v>
      </c>
      <c r="AQ51" s="5">
        <f t="shared" si="1"/>
        <v>555.67329497878904</v>
      </c>
    </row>
    <row r="52" spans="1:43">
      <c r="A52" s="44">
        <v>246</v>
      </c>
      <c r="B52" s="11">
        <v>66.160029311461301</v>
      </c>
      <c r="C52" s="11">
        <v>9.678989164593391</v>
      </c>
      <c r="D52" s="11">
        <v>717.1208887609157</v>
      </c>
      <c r="E52" s="11">
        <v>2.2745296769673122</v>
      </c>
      <c r="F52" s="11">
        <v>0</v>
      </c>
      <c r="G52" s="11">
        <v>0</v>
      </c>
      <c r="H52" s="11">
        <v>47.712903685595656</v>
      </c>
      <c r="I52" s="11">
        <v>0.26629974441129428</v>
      </c>
      <c r="J52" s="11">
        <v>317.74642406245175</v>
      </c>
      <c r="K52" s="11">
        <v>1.816492185441188</v>
      </c>
      <c r="L52" s="11">
        <v>8.3701354945486468</v>
      </c>
      <c r="M52" s="11">
        <v>3.9457197117637097</v>
      </c>
      <c r="N52" s="11">
        <v>60.052019939973739</v>
      </c>
      <c r="O52" s="11">
        <v>0.40961537602899245</v>
      </c>
      <c r="P52" s="11">
        <v>82.056406836850272</v>
      </c>
      <c r="Q52" s="11">
        <v>2.0678861743312793</v>
      </c>
      <c r="R52" s="11">
        <v>7613.625685817934</v>
      </c>
      <c r="S52" s="11">
        <v>17.988782203053379</v>
      </c>
      <c r="T52" s="11">
        <v>3892.7999999999993</v>
      </c>
      <c r="U52" s="11">
        <v>305.47012947258827</v>
      </c>
      <c r="V52" s="11">
        <v>5329.5999999999985</v>
      </c>
      <c r="W52" s="11">
        <v>122.64060012899428</v>
      </c>
      <c r="X52" s="11">
        <v>0</v>
      </c>
      <c r="Y52" s="11">
        <v>0</v>
      </c>
      <c r="Z52" s="11">
        <v>16312.000000000011</v>
      </c>
      <c r="AA52" s="11">
        <v>214.96046148070781</v>
      </c>
      <c r="AB52" s="11">
        <v>0</v>
      </c>
      <c r="AC52" s="11">
        <v>0</v>
      </c>
      <c r="AD52" s="11">
        <v>17918.01021881347</v>
      </c>
      <c r="AE52" s="11">
        <v>142.01701476004959</v>
      </c>
      <c r="AF52" s="11">
        <v>0</v>
      </c>
      <c r="AG52" s="11">
        <v>0</v>
      </c>
      <c r="AH52" s="11">
        <v>1812.7999999999997</v>
      </c>
      <c r="AI52" s="11">
        <v>24.890158697766555</v>
      </c>
      <c r="AJ52" s="4">
        <v>0</v>
      </c>
      <c r="AK52" s="4">
        <v>0</v>
      </c>
      <c r="AL52" s="20">
        <v>0</v>
      </c>
      <c r="AM52" s="20">
        <v>0</v>
      </c>
      <c r="AN52" s="4">
        <v>0</v>
      </c>
      <c r="AO52" s="4">
        <v>0</v>
      </c>
      <c r="AP52" s="5">
        <f t="shared" si="0"/>
        <v>54178.054712723213</v>
      </c>
      <c r="AQ52" s="5">
        <f t="shared" si="1"/>
        <v>419.27903010339912</v>
      </c>
    </row>
    <row r="53" spans="1:43">
      <c r="A53" s="44">
        <v>252</v>
      </c>
      <c r="B53" s="11">
        <v>48.468263485666945</v>
      </c>
      <c r="C53" s="11">
        <v>1.7939739188001278</v>
      </c>
      <c r="D53" s="11">
        <v>83.667321806687738</v>
      </c>
      <c r="E53" s="11">
        <v>0.79331250687528709</v>
      </c>
      <c r="F53" s="11">
        <v>52.138310103050401</v>
      </c>
      <c r="G53" s="11">
        <v>0.76872218433424622</v>
      </c>
      <c r="H53" s="11">
        <v>45.146114737093953</v>
      </c>
      <c r="I53" s="11">
        <v>0.38328274061757284</v>
      </c>
      <c r="J53" s="11">
        <v>361.76011423817204</v>
      </c>
      <c r="K53" s="11">
        <v>0.19387180213750682</v>
      </c>
      <c r="L53" s="11">
        <v>0</v>
      </c>
      <c r="M53" s="11">
        <v>0</v>
      </c>
      <c r="N53" s="11">
        <v>42.928267491266816</v>
      </c>
      <c r="O53" s="11">
        <v>0.5061109785750374</v>
      </c>
      <c r="P53" s="11">
        <v>80.853903493598068</v>
      </c>
      <c r="Q53" s="11">
        <v>1.0771122254918779</v>
      </c>
      <c r="R53" s="11">
        <v>7909.7176669080809</v>
      </c>
      <c r="S53" s="11">
        <v>0.52574598499357128</v>
      </c>
      <c r="T53" s="11">
        <v>4809.6000000000004</v>
      </c>
      <c r="U53" s="11">
        <v>162.91740238538063</v>
      </c>
      <c r="V53" s="11">
        <v>4738.5599999999986</v>
      </c>
      <c r="W53" s="11">
        <v>360.22847860767445</v>
      </c>
      <c r="X53" s="11">
        <v>558.88000000000011</v>
      </c>
      <c r="Y53" s="11">
        <v>125.12961599877148</v>
      </c>
      <c r="Z53" s="11">
        <v>16944.000000000007</v>
      </c>
      <c r="AA53" s="11">
        <v>158.39191898578824</v>
      </c>
      <c r="AB53" s="11">
        <v>763.36</v>
      </c>
      <c r="AC53" s="11">
        <v>108.83787576023197</v>
      </c>
      <c r="AD53" s="11">
        <v>18721.379772259064</v>
      </c>
      <c r="AE53" s="11">
        <v>142.01701476004536</v>
      </c>
      <c r="AF53" s="11">
        <v>0</v>
      </c>
      <c r="AG53" s="11">
        <v>0</v>
      </c>
      <c r="AH53" s="11">
        <v>1848</v>
      </c>
      <c r="AI53" s="11">
        <v>24.890158697766555</v>
      </c>
      <c r="AJ53" s="4">
        <v>0</v>
      </c>
      <c r="AK53" s="4">
        <v>0</v>
      </c>
      <c r="AL53" s="20">
        <v>0</v>
      </c>
      <c r="AM53" s="20">
        <v>0</v>
      </c>
      <c r="AN53" s="4">
        <v>0</v>
      </c>
      <c r="AO53" s="4">
        <v>0</v>
      </c>
      <c r="AP53" s="5">
        <f t="shared" si="0"/>
        <v>57008.459734522694</v>
      </c>
      <c r="AQ53" s="5">
        <f t="shared" si="1"/>
        <v>479.26235938382547</v>
      </c>
    </row>
  </sheetData>
  <mergeCells count="41">
    <mergeCell ref="AP4:AQ4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AL2:AM2"/>
    <mergeCell ref="AN2:AO2"/>
    <mergeCell ref="B4:C4"/>
    <mergeCell ref="D4:E4"/>
    <mergeCell ref="F4:G4"/>
    <mergeCell ref="H4:I4"/>
    <mergeCell ref="J4:K4"/>
    <mergeCell ref="L4:M4"/>
    <mergeCell ref="N4:O4"/>
    <mergeCell ref="P4:Q4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/>
  </sheetViews>
  <sheetFormatPr baseColWidth="10" defaultRowHeight="12" x14ac:dyDescent="0"/>
  <cols>
    <col min="1" max="1" width="17.83203125" bestFit="1" customWidth="1"/>
    <col min="7" max="7" width="18.33203125" bestFit="1" customWidth="1"/>
    <col min="8" max="8" width="20.6640625" customWidth="1"/>
    <col min="10" max="10" width="14.83203125" bestFit="1" customWidth="1"/>
  </cols>
  <sheetData>
    <row r="1" spans="1:10" ht="17">
      <c r="A1" s="66" t="s">
        <v>99</v>
      </c>
      <c r="B1" s="60"/>
      <c r="C1" s="61"/>
      <c r="D1" s="61"/>
      <c r="E1" s="61"/>
      <c r="F1" s="61"/>
      <c r="G1" s="47"/>
      <c r="H1" s="47"/>
    </row>
    <row r="2" spans="1:10">
      <c r="A2" s="62"/>
      <c r="B2" s="81" t="s">
        <v>39</v>
      </c>
      <c r="C2" s="82"/>
      <c r="D2" s="82"/>
      <c r="E2" s="82"/>
      <c r="F2" s="83"/>
      <c r="G2" s="81" t="s">
        <v>38</v>
      </c>
      <c r="H2" s="83"/>
    </row>
    <row r="3" spans="1:10">
      <c r="A3" s="10" t="s">
        <v>53</v>
      </c>
      <c r="B3" s="7" t="s">
        <v>35</v>
      </c>
      <c r="C3" s="7" t="s">
        <v>36</v>
      </c>
      <c r="D3" s="7" t="s">
        <v>37</v>
      </c>
      <c r="E3" s="7" t="s">
        <v>16</v>
      </c>
      <c r="F3" s="7" t="s">
        <v>0</v>
      </c>
      <c r="G3" s="7" t="s">
        <v>16</v>
      </c>
      <c r="H3" s="7" t="s">
        <v>0</v>
      </c>
      <c r="I3" s="24"/>
      <c r="J3" s="33"/>
    </row>
    <row r="4" spans="1:10">
      <c r="A4" s="10" t="s">
        <v>87</v>
      </c>
      <c r="B4" s="5">
        <v>41294.366646253671</v>
      </c>
      <c r="C4" s="5">
        <v>36905.968361667656</v>
      </c>
      <c r="D4" s="5">
        <v>38329.232670182035</v>
      </c>
      <c r="E4" s="5">
        <v>38843.189226034454</v>
      </c>
      <c r="F4" s="5">
        <v>2238.8888721902058</v>
      </c>
      <c r="G4" s="5">
        <v>41406.83971495273</v>
      </c>
      <c r="H4" s="5">
        <v>2386.6555377547597</v>
      </c>
      <c r="I4" s="24"/>
      <c r="J4" s="24"/>
    </row>
    <row r="5" spans="1:10">
      <c r="A5" s="10" t="s">
        <v>88</v>
      </c>
      <c r="B5" s="5">
        <v>40701.339851039345</v>
      </c>
      <c r="C5" s="5">
        <v>42954.841672853792</v>
      </c>
      <c r="D5" s="5">
        <v>39752.496978696421</v>
      </c>
      <c r="E5" s="5">
        <v>41136.226167529858</v>
      </c>
      <c r="F5" s="5">
        <v>1644.870045399477</v>
      </c>
      <c r="G5" s="5">
        <v>43851.217094586827</v>
      </c>
      <c r="H5" s="5">
        <v>1753.4314683958426</v>
      </c>
      <c r="I5" s="24"/>
      <c r="J5" s="24"/>
    </row>
    <row r="6" spans="1:10">
      <c r="A6" s="10" t="s">
        <v>89</v>
      </c>
      <c r="B6" s="5">
        <v>37726.136484378061</v>
      </c>
      <c r="C6" s="5">
        <v>37066.251349129569</v>
      </c>
      <c r="D6" s="5">
        <v>38122.067565527155</v>
      </c>
      <c r="E6" s="5">
        <v>37638.151799678257</v>
      </c>
      <c r="F6" s="5">
        <v>533.37880465792909</v>
      </c>
      <c r="G6" s="5">
        <v>40122.269818457025</v>
      </c>
      <c r="H6" s="5">
        <v>568.58180576535244</v>
      </c>
      <c r="I6" s="24"/>
      <c r="J6" s="24"/>
    </row>
    <row r="7" spans="1:10" s="8" customFormat="1">
      <c r="A7" s="4" t="s">
        <v>90</v>
      </c>
      <c r="B7" s="3">
        <v>36036.364408459078</v>
      </c>
      <c r="C7" s="3">
        <v>37366.234464796296</v>
      </c>
      <c r="D7" s="3">
        <v>32445.715256348551</v>
      </c>
      <c r="E7" s="5">
        <v>35282.771376534634</v>
      </c>
      <c r="F7" s="5">
        <v>2545.3495169621806</v>
      </c>
      <c r="G7" s="5">
        <v>37611.43428738592</v>
      </c>
      <c r="H7" s="5">
        <v>2713.3425850816848</v>
      </c>
      <c r="I7" s="24"/>
      <c r="J7" s="24"/>
    </row>
    <row r="8" spans="1:10" ht="11" customHeight="1">
      <c r="A8" s="1" t="s">
        <v>92</v>
      </c>
      <c r="B8" s="3"/>
      <c r="C8" s="3"/>
      <c r="D8" s="3"/>
      <c r="E8" s="5">
        <v>38225.084642444301</v>
      </c>
      <c r="F8" s="5">
        <v>2587.1093136297513</v>
      </c>
      <c r="G8" s="3">
        <v>40747.940228845626</v>
      </c>
      <c r="H8" s="3">
        <v>2757.858528329315</v>
      </c>
      <c r="I8" s="24"/>
      <c r="J8" s="24"/>
    </row>
    <row r="9" spans="1:10">
      <c r="A9" s="41">
        <v>6</v>
      </c>
      <c r="B9" s="3">
        <v>907.53849946494518</v>
      </c>
      <c r="C9" s="3">
        <v>1267.4539063603634</v>
      </c>
      <c r="D9" s="3">
        <v>1147.4821040618913</v>
      </c>
      <c r="E9" s="5">
        <v>1107.4915032957333</v>
      </c>
      <c r="F9" s="5">
        <v>183.25995509767577</v>
      </c>
      <c r="G9" s="5">
        <v>1180.5859425132517</v>
      </c>
      <c r="H9" s="5">
        <v>195.35511213412238</v>
      </c>
      <c r="I9" s="27"/>
      <c r="J9" s="27"/>
    </row>
    <row r="10" spans="1:10">
      <c r="A10" s="41">
        <v>12</v>
      </c>
      <c r="B10" s="3">
        <v>4422.722429711308</v>
      </c>
      <c r="C10" s="3">
        <v>4656.0930265893849</v>
      </c>
      <c r="D10" s="3">
        <v>4889.4636234674635</v>
      </c>
      <c r="E10" s="5">
        <v>4656.0930265893858</v>
      </c>
      <c r="F10" s="5">
        <v>233.37059687807778</v>
      </c>
      <c r="G10" s="5">
        <v>4963.3951663442858</v>
      </c>
      <c r="H10" s="5">
        <v>248.77305627203091</v>
      </c>
      <c r="I10" s="27"/>
      <c r="J10" s="27"/>
    </row>
    <row r="11" spans="1:10">
      <c r="A11" s="41">
        <v>18</v>
      </c>
      <c r="B11" s="3">
        <v>8893.0467960529095</v>
      </c>
      <c r="C11" s="3">
        <v>9770.463086425314</v>
      </c>
      <c r="D11" s="3">
        <v>8564.0156871632589</v>
      </c>
      <c r="E11" s="5">
        <v>9075.8418565471602</v>
      </c>
      <c r="F11" s="5">
        <v>623.65002798233468</v>
      </c>
      <c r="G11" s="5">
        <v>9674.8474190792731</v>
      </c>
      <c r="H11" s="5">
        <v>664.8109298291688</v>
      </c>
      <c r="I11" s="27"/>
      <c r="J11" s="27"/>
    </row>
    <row r="12" spans="1:10">
      <c r="A12" s="41">
        <v>24</v>
      </c>
      <c r="B12" s="3">
        <v>11190.46973917558</v>
      </c>
      <c r="C12" s="3">
        <v>11190.46973917558</v>
      </c>
      <c r="D12" s="3">
        <v>12007.266828248852</v>
      </c>
      <c r="E12" s="5">
        <v>11462.735435533337</v>
      </c>
      <c r="F12" s="5">
        <v>471.57801924975644</v>
      </c>
      <c r="G12" s="5">
        <v>12219.275974278538</v>
      </c>
      <c r="H12" s="5">
        <v>502.70216852024038</v>
      </c>
      <c r="I12" s="27"/>
      <c r="J12" s="27"/>
    </row>
    <row r="13" spans="1:10">
      <c r="A13" s="41">
        <v>30</v>
      </c>
      <c r="B13" s="3">
        <v>14252.867732630461</v>
      </c>
      <c r="C13" s="3">
        <v>13514.290619668282</v>
      </c>
      <c r="D13" s="3">
        <v>17084.079998985486</v>
      </c>
      <c r="E13" s="5">
        <v>14950.412783761409</v>
      </c>
      <c r="F13" s="5">
        <v>1884.3502532542659</v>
      </c>
      <c r="G13" s="5">
        <v>15937.140027489662</v>
      </c>
      <c r="H13" s="5">
        <v>2008.7173699690475</v>
      </c>
      <c r="I13" s="27"/>
      <c r="J13" s="27"/>
    </row>
    <row r="14" spans="1:10">
      <c r="A14" s="41">
        <v>36</v>
      </c>
      <c r="B14" s="3">
        <v>16761.38464040852</v>
      </c>
      <c r="C14" s="3">
        <v>16389.310587875778</v>
      </c>
      <c r="D14" s="3">
        <v>14528.940325212072</v>
      </c>
      <c r="E14" s="5">
        <v>15893.211851165455</v>
      </c>
      <c r="F14" s="5">
        <v>1196.0507399510343</v>
      </c>
      <c r="G14" s="5">
        <v>16942.163833342376</v>
      </c>
      <c r="H14" s="5">
        <v>1274.9900887878027</v>
      </c>
      <c r="I14" s="27"/>
      <c r="J14" s="27"/>
    </row>
    <row r="15" spans="1:10">
      <c r="A15" s="41">
        <v>42</v>
      </c>
      <c r="B15" s="3">
        <v>15025.039061922396</v>
      </c>
      <c r="C15" s="3">
        <v>17753.582113829161</v>
      </c>
      <c r="D15" s="3">
        <v>15025.039061922396</v>
      </c>
      <c r="E15" s="5">
        <v>15934.553412557985</v>
      </c>
      <c r="F15" s="5">
        <v>1575.3250655138536</v>
      </c>
      <c r="G15" s="5">
        <v>16986.233937786812</v>
      </c>
      <c r="H15" s="5">
        <v>1679.2965198377681</v>
      </c>
      <c r="I15" s="27"/>
      <c r="J15" s="27"/>
    </row>
    <row r="16" spans="1:10">
      <c r="A16" s="41">
        <v>48</v>
      </c>
      <c r="B16" s="3">
        <v>16720.24640026264</v>
      </c>
      <c r="C16" s="3">
        <v>17261.204683743414</v>
      </c>
      <c r="D16" s="3">
        <v>16720.24640026264</v>
      </c>
      <c r="E16" s="5">
        <v>16900.565828089562</v>
      </c>
      <c r="F16" s="5">
        <v>312.3224105879824</v>
      </c>
      <c r="G16" s="5">
        <v>18016.003172743476</v>
      </c>
      <c r="H16" s="5">
        <v>332.93568968678926</v>
      </c>
      <c r="I16" s="27"/>
      <c r="J16" s="27"/>
    </row>
    <row r="17" spans="1:10">
      <c r="A17" s="41">
        <v>54</v>
      </c>
      <c r="B17" s="3">
        <v>15962.904803389552</v>
      </c>
      <c r="C17" s="3">
        <v>16179.288116781861</v>
      </c>
      <c r="D17" s="3">
        <v>16395.671430174174</v>
      </c>
      <c r="E17" s="5">
        <v>16179.288116781863</v>
      </c>
      <c r="F17" s="5">
        <v>216.38331339231081</v>
      </c>
      <c r="G17" s="5">
        <v>17247.121132489468</v>
      </c>
      <c r="H17" s="5">
        <v>230.66461207620333</v>
      </c>
      <c r="I17" s="27"/>
      <c r="J17" s="27"/>
    </row>
    <row r="18" spans="1:10">
      <c r="A18" s="41">
        <v>60</v>
      </c>
      <c r="B18" s="3">
        <v>15962.904803389552</v>
      </c>
      <c r="C18" s="3">
        <v>16071.096460085706</v>
      </c>
      <c r="D18" s="3">
        <v>15421.946519908774</v>
      </c>
      <c r="E18" s="5">
        <v>15818.64926112801</v>
      </c>
      <c r="F18" s="5">
        <v>347.78751747698959</v>
      </c>
      <c r="G18" s="5">
        <v>16862.680112362461</v>
      </c>
      <c r="H18" s="5">
        <v>370.74149363047093</v>
      </c>
      <c r="I18" s="27"/>
      <c r="J18" s="27"/>
    </row>
    <row r="19" spans="1:10">
      <c r="A19" s="41">
        <v>66</v>
      </c>
      <c r="B19" s="3">
        <v>16468.599071517005</v>
      </c>
      <c r="C19" s="3">
        <v>17084.079998985486</v>
      </c>
      <c r="D19" s="3">
        <v>16468.599071517005</v>
      </c>
      <c r="E19" s="5">
        <v>16673.759380673164</v>
      </c>
      <c r="F19" s="5">
        <v>355.34807915500818</v>
      </c>
      <c r="G19" s="5">
        <v>17774.227499797595</v>
      </c>
      <c r="H19" s="5">
        <v>378.80105237923874</v>
      </c>
      <c r="I19" s="27"/>
      <c r="J19" s="27"/>
    </row>
    <row r="20" spans="1:10">
      <c r="A20" s="41">
        <v>72</v>
      </c>
      <c r="B20" s="3">
        <v>11976.860289073884</v>
      </c>
      <c r="C20" s="3">
        <v>12479.147471516764</v>
      </c>
      <c r="D20" s="3">
        <v>11474.573106631</v>
      </c>
      <c r="E20" s="5">
        <v>11976.860289073884</v>
      </c>
      <c r="F20" s="5">
        <v>502.28718244288211</v>
      </c>
      <c r="G20" s="5">
        <v>12767.33306815276</v>
      </c>
      <c r="H20" s="5">
        <v>535.43813648411231</v>
      </c>
      <c r="I20" s="27"/>
      <c r="J20" s="27"/>
    </row>
    <row r="21" spans="1:10">
      <c r="A21" s="41">
        <v>78</v>
      </c>
      <c r="B21" s="3">
        <v>12855.862858348924</v>
      </c>
      <c r="C21" s="3">
        <v>13860.437223234687</v>
      </c>
      <c r="D21" s="3">
        <v>13734.865427623969</v>
      </c>
      <c r="E21" s="5">
        <v>13483.721836402527</v>
      </c>
      <c r="F21" s="5">
        <v>547.35476722607461</v>
      </c>
      <c r="G21" s="5">
        <v>14373.647477605095</v>
      </c>
      <c r="H21" s="5">
        <v>583.48018186299555</v>
      </c>
      <c r="I21" s="27"/>
      <c r="J21" s="27"/>
    </row>
    <row r="22" spans="1:10">
      <c r="A22" s="41">
        <v>84</v>
      </c>
      <c r="B22" s="3">
        <v>12283.328764731312</v>
      </c>
      <c r="C22" s="3">
        <v>13021.905877693493</v>
      </c>
      <c r="D22" s="3">
        <v>14745.252474605248</v>
      </c>
      <c r="E22" s="5">
        <v>13350.162372343349</v>
      </c>
      <c r="F22" s="5">
        <v>1263.3611253397503</v>
      </c>
      <c r="G22" s="5">
        <v>14231.273088918011</v>
      </c>
      <c r="H22" s="5">
        <v>1346.742959612174</v>
      </c>
      <c r="I22" s="27"/>
      <c r="J22" s="27"/>
    </row>
    <row r="23" spans="1:10">
      <c r="A23" s="41">
        <v>90</v>
      </c>
      <c r="B23" s="3">
        <v>11283.373050904058</v>
      </c>
      <c r="C23" s="3">
        <v>11163.877288715488</v>
      </c>
      <c r="D23" s="3">
        <v>11283.373050904058</v>
      </c>
      <c r="E23" s="5">
        <v>11243.541130174533</v>
      </c>
      <c r="F23" s="5">
        <v>68.990910466590194</v>
      </c>
      <c r="G23" s="5">
        <v>11985.614844766053</v>
      </c>
      <c r="H23" s="5">
        <v>73.544310557385145</v>
      </c>
      <c r="I23" s="27"/>
      <c r="J23" s="27"/>
    </row>
    <row r="24" spans="1:10">
      <c r="A24" s="41">
        <v>96</v>
      </c>
      <c r="B24" s="3">
        <v>14409.209422504389</v>
      </c>
      <c r="C24" s="3">
        <v>12860.661609125324</v>
      </c>
      <c r="D24" s="3">
        <v>13118.75291135517</v>
      </c>
      <c r="E24" s="5">
        <v>13462.874647661629</v>
      </c>
      <c r="F24" s="5">
        <v>829.6474610514997</v>
      </c>
      <c r="G24" s="5">
        <v>14351.424374407297</v>
      </c>
      <c r="H24" s="5">
        <v>884.4041934808987</v>
      </c>
      <c r="I24" s="27"/>
      <c r="J24" s="27"/>
    </row>
    <row r="25" spans="1:10">
      <c r="A25" s="41">
        <v>102</v>
      </c>
      <c r="B25" s="3">
        <v>11046.535129978405</v>
      </c>
      <c r="C25" s="3">
        <v>12020.980780260374</v>
      </c>
      <c r="D25" s="3">
        <v>10924.729423693159</v>
      </c>
      <c r="E25" s="5">
        <v>11330.748444643978</v>
      </c>
      <c r="F25" s="5">
        <v>600.85328106681663</v>
      </c>
      <c r="G25" s="5">
        <v>12078.57784199048</v>
      </c>
      <c r="H25" s="5">
        <v>640.50959761722652</v>
      </c>
      <c r="I25" s="27"/>
      <c r="J25" s="27"/>
    </row>
    <row r="26" spans="1:10">
      <c r="A26" s="41">
        <v>108</v>
      </c>
      <c r="B26" s="3">
        <v>12718.903468839935</v>
      </c>
      <c r="C26" s="3">
        <v>12246.424564236424</v>
      </c>
      <c r="D26" s="3">
        <v>11773.945659632913</v>
      </c>
      <c r="E26" s="5">
        <v>12246.424564236424</v>
      </c>
      <c r="F26" s="5">
        <v>472.47890460351118</v>
      </c>
      <c r="G26" s="5">
        <v>13054.688585476029</v>
      </c>
      <c r="H26" s="5">
        <v>503.66251230734292</v>
      </c>
      <c r="I26" s="27"/>
      <c r="J26" s="27"/>
    </row>
    <row r="27" spans="1:10">
      <c r="A27" s="41">
        <v>114</v>
      </c>
      <c r="B27" s="3">
        <v>10802.822966239604</v>
      </c>
      <c r="C27" s="3">
        <v>11066.777020339001</v>
      </c>
      <c r="D27" s="3">
        <v>9878.9837768917168</v>
      </c>
      <c r="E27" s="5">
        <v>10582.861254490108</v>
      </c>
      <c r="F27" s="5">
        <v>623.69909673782706</v>
      </c>
      <c r="G27" s="5">
        <v>11281.330097286456</v>
      </c>
      <c r="H27" s="5">
        <v>664.86323712252363</v>
      </c>
      <c r="I27" s="27"/>
      <c r="J27" s="27"/>
    </row>
    <row r="28" spans="1:10">
      <c r="A28" s="41">
        <v>120</v>
      </c>
      <c r="B28" s="3">
        <v>16394.48441869031</v>
      </c>
      <c r="C28" s="3">
        <v>16649.071657942655</v>
      </c>
      <c r="D28" s="3">
        <v>18176.595093456734</v>
      </c>
      <c r="E28" s="5">
        <v>17073.383723363233</v>
      </c>
      <c r="F28" s="5">
        <v>963.85173181626681</v>
      </c>
      <c r="G28" s="5">
        <v>18200.227049105208</v>
      </c>
      <c r="H28" s="5">
        <v>1027.4659461161405</v>
      </c>
      <c r="I28" s="27"/>
      <c r="J28" s="27"/>
    </row>
    <row r="29" spans="1:10">
      <c r="A29" s="41">
        <v>126</v>
      </c>
      <c r="B29" s="3">
        <v>13431.352423803617</v>
      </c>
      <c r="C29" s="3">
        <v>13551.407077697892</v>
      </c>
      <c r="D29" s="3">
        <v>13671.461731592168</v>
      </c>
      <c r="E29" s="5">
        <v>13551.407077697892</v>
      </c>
      <c r="F29" s="5">
        <v>120.05465389427536</v>
      </c>
      <c r="G29" s="5">
        <v>14445.799944825952</v>
      </c>
      <c r="H29" s="5">
        <v>127.97826105129754</v>
      </c>
      <c r="I29" s="27"/>
      <c r="J29" s="27"/>
    </row>
    <row r="30" spans="1:10">
      <c r="A30" s="41">
        <v>132</v>
      </c>
      <c r="B30" s="3">
        <v>14281.085224995133</v>
      </c>
      <c r="C30" s="3">
        <v>11703.962946856251</v>
      </c>
      <c r="D30" s="3">
        <v>13121.380199832636</v>
      </c>
      <c r="E30" s="5">
        <v>13035.476123894674</v>
      </c>
      <c r="F30" s="5">
        <v>1290.7069542762222</v>
      </c>
      <c r="G30" s="5">
        <v>13895.817548071724</v>
      </c>
      <c r="H30" s="5">
        <v>1375.8936132584529</v>
      </c>
      <c r="I30" s="27"/>
      <c r="J30" s="27"/>
    </row>
    <row r="31" spans="1:10">
      <c r="A31" s="41">
        <v>138</v>
      </c>
      <c r="B31" s="3">
        <v>13159.202448354346</v>
      </c>
      <c r="C31" s="3">
        <v>14068.531019798349</v>
      </c>
      <c r="D31" s="3">
        <v>13938.626938163494</v>
      </c>
      <c r="E31" s="5">
        <v>13722.12013543873</v>
      </c>
      <c r="F31" s="5">
        <v>491.80891556647543</v>
      </c>
      <c r="G31" s="5">
        <v>14627.780064377688</v>
      </c>
      <c r="H31" s="5">
        <v>524.26830399386279</v>
      </c>
      <c r="I31" s="27"/>
      <c r="J31" s="27"/>
    </row>
    <row r="32" spans="1:10">
      <c r="A32" s="41">
        <v>144</v>
      </c>
      <c r="B32" s="3">
        <v>9970.9113042493518</v>
      </c>
      <c r="C32" s="3">
        <v>9970.9113042493518</v>
      </c>
      <c r="D32" s="3">
        <v>9704.9372929819056</v>
      </c>
      <c r="E32" s="5">
        <v>9882.2533004935376</v>
      </c>
      <c r="F32" s="5">
        <v>153.56016700270465</v>
      </c>
      <c r="G32" s="5">
        <v>10534.482018326111</v>
      </c>
      <c r="H32" s="5">
        <v>163.69513802488316</v>
      </c>
      <c r="I32" s="27"/>
      <c r="J32" s="27"/>
    </row>
    <row r="33" spans="1:10">
      <c r="A33" s="41">
        <v>150</v>
      </c>
      <c r="B33" s="5">
        <v>9886.2586186588815</v>
      </c>
      <c r="C33" s="5">
        <v>9487.2492547861257</v>
      </c>
      <c r="D33" s="5">
        <v>9620.2523760770437</v>
      </c>
      <c r="E33" s="5">
        <v>9664.5867498406824</v>
      </c>
      <c r="F33" s="5">
        <v>203.16562366034245</v>
      </c>
      <c r="G33" s="5">
        <v>10302.449475330168</v>
      </c>
      <c r="H33" s="5">
        <v>216.57455482192506</v>
      </c>
      <c r="I33" s="27"/>
      <c r="J33" s="27"/>
    </row>
    <row r="34" spans="1:10">
      <c r="A34" s="41">
        <v>156</v>
      </c>
      <c r="B34" s="3">
        <v>11109.132208401717</v>
      </c>
      <c r="C34" s="3">
        <v>10990.994699921772</v>
      </c>
      <c r="D34" s="3">
        <v>11463.544733841558</v>
      </c>
      <c r="E34" s="5">
        <v>11187.89054738835</v>
      </c>
      <c r="F34" s="5">
        <v>245.92283466434674</v>
      </c>
      <c r="G34" s="5">
        <v>11926.291323515981</v>
      </c>
      <c r="H34" s="5">
        <v>262.15374175219364</v>
      </c>
      <c r="I34" s="27"/>
      <c r="J34" s="27"/>
    </row>
    <row r="35" spans="1:10">
      <c r="A35" s="41">
        <v>162</v>
      </c>
      <c r="B35" s="3">
        <v>9691.4821066423647</v>
      </c>
      <c r="C35" s="3">
        <v>8391.9695133629593</v>
      </c>
      <c r="D35" s="3">
        <v>9218.9320727225804</v>
      </c>
      <c r="E35" s="5">
        <v>9100.7945642426348</v>
      </c>
      <c r="F35" s="5">
        <v>657.7618096281725</v>
      </c>
      <c r="G35" s="5">
        <v>9701.4470054826488</v>
      </c>
      <c r="H35" s="5">
        <v>701.17408906363187</v>
      </c>
      <c r="I35" s="27"/>
      <c r="J35" s="27"/>
    </row>
    <row r="36" spans="1:10" s="15" customFormat="1">
      <c r="A36" s="41">
        <v>168</v>
      </c>
      <c r="B36" s="14">
        <v>10166.867070746732</v>
      </c>
      <c r="C36" s="14">
        <v>10904.517680547719</v>
      </c>
      <c r="D36" s="14">
        <v>10658.634143947389</v>
      </c>
      <c r="E36" s="11">
        <v>10576.672965080614</v>
      </c>
      <c r="F36" s="11">
        <v>375.59330620481728</v>
      </c>
      <c r="G36" s="11">
        <v>11274.733380775935</v>
      </c>
      <c r="H36" s="11">
        <v>400.38246441433523</v>
      </c>
      <c r="I36" s="27"/>
      <c r="J36" s="27"/>
    </row>
    <row r="37" spans="1:10">
      <c r="A37" s="41">
        <v>174</v>
      </c>
      <c r="B37" s="3">
        <v>11111.14653133307</v>
      </c>
      <c r="C37" s="3">
        <v>10406.63831632099</v>
      </c>
      <c r="D37" s="3">
        <v>8997.6218862968253</v>
      </c>
      <c r="E37" s="5">
        <v>10171.802244650295</v>
      </c>
      <c r="F37" s="5">
        <v>1076.1540743370294</v>
      </c>
      <c r="G37" s="5">
        <v>10843.141192797215</v>
      </c>
      <c r="H37" s="5">
        <v>1147.1802432432735</v>
      </c>
      <c r="I37" s="27"/>
      <c r="J37" s="27"/>
    </row>
    <row r="38" spans="1:10">
      <c r="A38" s="41">
        <v>180</v>
      </c>
      <c r="B38" s="3">
        <v>9847.5380968641111</v>
      </c>
      <c r="C38" s="3">
        <v>10096.314192918237</v>
      </c>
      <c r="D38" s="3">
        <v>9723.1500488370493</v>
      </c>
      <c r="E38" s="5">
        <v>9889.0007795397996</v>
      </c>
      <c r="F38" s="5">
        <v>190.00588187727206</v>
      </c>
      <c r="G38" s="5">
        <v>10541.674830989426</v>
      </c>
      <c r="H38" s="5">
        <v>202.54627008117203</v>
      </c>
      <c r="I38" s="27"/>
      <c r="J38" s="27"/>
    </row>
    <row r="39" spans="1:10" s="15" customFormat="1">
      <c r="A39" s="41">
        <v>186</v>
      </c>
      <c r="B39" s="14">
        <v>9306.2746926455802</v>
      </c>
      <c r="C39" s="14">
        <v>9552.1582292459098</v>
      </c>
      <c r="D39" s="14">
        <v>9798.0417658462375</v>
      </c>
      <c r="E39" s="11">
        <v>9552.1582292459079</v>
      </c>
      <c r="F39" s="11">
        <v>245.88353660032863</v>
      </c>
      <c r="G39" s="11">
        <v>10182.600672376138</v>
      </c>
      <c r="H39" s="11">
        <v>262.11185001595032</v>
      </c>
      <c r="I39" s="27"/>
      <c r="J39" s="27"/>
    </row>
    <row r="40" spans="1:10" s="15" customFormat="1">
      <c r="A40" s="41">
        <v>192</v>
      </c>
      <c r="B40" s="14">
        <v>9432.7995898115169</v>
      </c>
      <c r="C40" s="14">
        <v>9304.014826604569</v>
      </c>
      <c r="D40" s="14">
        <v>9947.9386426393066</v>
      </c>
      <c r="E40" s="11">
        <v>9561.5843530184629</v>
      </c>
      <c r="F40" s="11">
        <v>340.73245609992426</v>
      </c>
      <c r="G40" s="11">
        <v>10192.648920317682</v>
      </c>
      <c r="H40" s="11">
        <v>363.22079820251929</v>
      </c>
      <c r="I40" s="27"/>
      <c r="J40" s="27"/>
    </row>
    <row r="41" spans="1:10" s="15" customFormat="1">
      <c r="A41" s="41">
        <v>198</v>
      </c>
      <c r="B41" s="14">
        <v>6671.5358181970487</v>
      </c>
      <c r="C41" s="14">
        <v>7918.7570093830855</v>
      </c>
      <c r="D41" s="14">
        <v>7295.1464137900657</v>
      </c>
      <c r="E41" s="11">
        <v>7295.1464137900666</v>
      </c>
      <c r="F41" s="11">
        <v>623.61059559301839</v>
      </c>
      <c r="G41" s="11">
        <v>7776.6260771002117</v>
      </c>
      <c r="H41" s="11">
        <v>664.76889490215763</v>
      </c>
      <c r="I41" s="27"/>
      <c r="J41" s="27"/>
    </row>
    <row r="42" spans="1:10" s="15" customFormat="1">
      <c r="A42" s="41">
        <v>204</v>
      </c>
      <c r="B42" s="14">
        <v>7114.673852086461</v>
      </c>
      <c r="C42" s="14">
        <v>6599.5347992586703</v>
      </c>
      <c r="D42" s="14">
        <v>6599.5347992586703</v>
      </c>
      <c r="E42" s="11">
        <v>6771.2478168679345</v>
      </c>
      <c r="F42" s="11">
        <v>297.41567082021379</v>
      </c>
      <c r="G42" s="11">
        <v>7218.1501727812183</v>
      </c>
      <c r="H42" s="11">
        <v>317.04510509434795</v>
      </c>
      <c r="I42" s="27"/>
      <c r="J42" s="27"/>
    </row>
    <row r="43" spans="1:10" s="15" customFormat="1">
      <c r="A43" s="41">
        <v>210</v>
      </c>
      <c r="B43" s="14">
        <v>9339.0142392287453</v>
      </c>
      <c r="C43" s="14">
        <v>11487.547172426697</v>
      </c>
      <c r="D43" s="14">
        <v>9741.8641642033635</v>
      </c>
      <c r="E43" s="11">
        <v>10189.475191952935</v>
      </c>
      <c r="F43" s="11">
        <v>1142.0661825749503</v>
      </c>
      <c r="G43" s="11">
        <v>10861.98055462183</v>
      </c>
      <c r="H43" s="11">
        <v>1217.442550624897</v>
      </c>
      <c r="I43" s="27"/>
      <c r="J43" s="27"/>
    </row>
    <row r="44" spans="1:10" s="15" customFormat="1">
      <c r="A44" s="41">
        <v>216</v>
      </c>
      <c r="B44" s="14">
        <v>6921.9146893810512</v>
      </c>
      <c r="C44" s="14">
        <v>7190.4813060307952</v>
      </c>
      <c r="D44" s="14">
        <v>7593.3312310054098</v>
      </c>
      <c r="E44" s="11">
        <v>7235.2424088057523</v>
      </c>
      <c r="F44" s="11">
        <v>337.93891509106527</v>
      </c>
      <c r="G44" s="11">
        <v>7712.7684077869326</v>
      </c>
      <c r="H44" s="11">
        <v>360.24288348707557</v>
      </c>
      <c r="I44" s="27"/>
      <c r="J44" s="27"/>
    </row>
    <row r="45" spans="1:10" s="15" customFormat="1">
      <c r="A45" s="41">
        <v>222</v>
      </c>
      <c r="B45" s="14">
        <v>8402.5214841559373</v>
      </c>
      <c r="C45" s="14">
        <v>7887.3824313281457</v>
      </c>
      <c r="D45" s="14">
        <v>8273.7367209489894</v>
      </c>
      <c r="E45" s="11">
        <v>8187.8802121443578</v>
      </c>
      <c r="F45" s="11">
        <v>268.08686281720043</v>
      </c>
      <c r="G45" s="11">
        <v>8728.2803061458853</v>
      </c>
      <c r="H45" s="11">
        <v>285.78059576313569</v>
      </c>
      <c r="I45" s="27"/>
      <c r="J45" s="27"/>
    </row>
    <row r="46" spans="1:10">
      <c r="A46" s="41">
        <v>228</v>
      </c>
      <c r="B46" s="3">
        <v>8343.8518515869764</v>
      </c>
      <c r="C46" s="3">
        <v>8576.0488869738929</v>
      </c>
      <c r="D46" s="3">
        <v>8227.7533338935173</v>
      </c>
      <c r="E46" s="5">
        <v>8382.5513574847955</v>
      </c>
      <c r="F46" s="5">
        <v>177.34341513414782</v>
      </c>
      <c r="G46" s="5">
        <v>8935.7997470787923</v>
      </c>
      <c r="H46" s="5">
        <v>189.04808053300158</v>
      </c>
      <c r="I46" s="27"/>
      <c r="J46" s="27"/>
    </row>
    <row r="47" spans="1:10">
      <c r="A47" s="41">
        <v>234</v>
      </c>
      <c r="B47" s="3">
        <v>7255.4193469857428</v>
      </c>
      <c r="C47" s="3">
        <v>6655.7479012363865</v>
      </c>
      <c r="D47" s="3">
        <v>6655.7479012363865</v>
      </c>
      <c r="E47" s="5">
        <v>6855.6383831528392</v>
      </c>
      <c r="F47" s="5">
        <v>346.22047062872292</v>
      </c>
      <c r="G47" s="5">
        <v>7308.1105164409273</v>
      </c>
      <c r="H47" s="5">
        <v>369.07102169021863</v>
      </c>
      <c r="I47" s="27"/>
      <c r="J47" s="27"/>
    </row>
    <row r="48" spans="1:10">
      <c r="A48" s="41">
        <v>240</v>
      </c>
      <c r="B48" s="3">
        <v>7357.4592250965534</v>
      </c>
      <c r="C48" s="3">
        <v>8239.0238601359033</v>
      </c>
      <c r="D48" s="3">
        <v>7861.210445119038</v>
      </c>
      <c r="E48" s="5">
        <v>7819.2311767838319</v>
      </c>
      <c r="F48" s="5">
        <v>442.27903597783717</v>
      </c>
      <c r="G48" s="5">
        <v>8335.3004344515648</v>
      </c>
      <c r="H48" s="5">
        <v>471.46945235237445</v>
      </c>
      <c r="I48" s="27"/>
      <c r="J48" s="27"/>
    </row>
    <row r="49" spans="1:10">
      <c r="A49" s="41">
        <v>246</v>
      </c>
      <c r="B49" s="3">
        <v>6853.7080050740669</v>
      </c>
      <c r="C49" s="3">
        <v>6853.7080050740669</v>
      </c>
      <c r="D49" s="3">
        <v>7357.4592250965534</v>
      </c>
      <c r="E49" s="5">
        <v>7021.6250784148951</v>
      </c>
      <c r="F49" s="5">
        <v>290.84090248458494</v>
      </c>
      <c r="G49" s="5">
        <v>7485.052333590279</v>
      </c>
      <c r="H49" s="5">
        <v>310.0364020485676</v>
      </c>
      <c r="I49" s="27"/>
      <c r="J49" s="27"/>
    </row>
  </sheetData>
  <mergeCells count="2">
    <mergeCell ref="B2:F2"/>
    <mergeCell ref="G2:H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baseColWidth="10" defaultRowHeight="12" x14ac:dyDescent="0"/>
  <cols>
    <col min="1" max="1" width="17.83203125" style="8" bestFit="1" customWidth="1"/>
    <col min="2" max="6" width="10.83203125" style="8"/>
    <col min="7" max="7" width="15.83203125" style="8" customWidth="1"/>
    <col min="8" max="8" width="14.83203125" style="8" customWidth="1"/>
    <col min="9" max="16384" width="10.83203125" style="8"/>
  </cols>
  <sheetData>
    <row r="1" spans="1:8" ht="17">
      <c r="A1" s="66" t="s">
        <v>100</v>
      </c>
      <c r="B1" s="63"/>
      <c r="C1" s="64"/>
      <c r="D1" s="64"/>
      <c r="E1" s="64"/>
      <c r="F1" s="65"/>
      <c r="G1" s="63"/>
      <c r="H1" s="65"/>
    </row>
    <row r="2" spans="1:8">
      <c r="A2" s="59"/>
      <c r="B2" s="79" t="s">
        <v>51</v>
      </c>
      <c r="C2" s="70"/>
      <c r="D2" s="70"/>
      <c r="E2" s="70"/>
      <c r="F2" s="84"/>
      <c r="G2" s="79" t="s">
        <v>52</v>
      </c>
      <c r="H2" s="84"/>
    </row>
    <row r="3" spans="1:8">
      <c r="A3" s="42" t="s">
        <v>53</v>
      </c>
      <c r="B3" s="38" t="s">
        <v>35</v>
      </c>
      <c r="C3" s="38" t="s">
        <v>36</v>
      </c>
      <c r="D3" s="38" t="s">
        <v>37</v>
      </c>
      <c r="E3" s="38" t="s">
        <v>16</v>
      </c>
      <c r="F3" s="38" t="s">
        <v>0</v>
      </c>
      <c r="G3" s="21" t="s">
        <v>16</v>
      </c>
      <c r="H3" s="21" t="s">
        <v>0</v>
      </c>
    </row>
    <row r="4" spans="1:8">
      <c r="A4" s="10" t="s">
        <v>87</v>
      </c>
      <c r="B4" s="5">
        <v>1542.9659652735468</v>
      </c>
      <c r="C4" s="5">
        <v>1491.7975974385115</v>
      </c>
      <c r="D4" s="5">
        <v>1558.7100784535578</v>
      </c>
      <c r="E4" s="5">
        <f>AVERAGE(B4:D4)</f>
        <v>1531.1578803885386</v>
      </c>
      <c r="F4" s="5">
        <f>STDEV(B4:D4)</f>
        <v>34.98418471803938</v>
      </c>
      <c r="G4" s="5">
        <f>E4*1.5</f>
        <v>2296.7368205828079</v>
      </c>
      <c r="H4" s="5">
        <f>F4*1.5</f>
        <v>52.476277077059066</v>
      </c>
    </row>
    <row r="5" spans="1:8">
      <c r="A5" s="10" t="s">
        <v>88</v>
      </c>
      <c r="B5" s="5">
        <v>1314.676324163388</v>
      </c>
      <c r="C5" s="5">
        <v>1391.428875915941</v>
      </c>
      <c r="D5" s="5">
        <v>1523.2858237985329</v>
      </c>
      <c r="E5" s="5">
        <f t="shared" ref="E5:E7" si="0">AVERAGE(B5:D5)</f>
        <v>1409.7970079592872</v>
      </c>
      <c r="F5" s="5">
        <f>STDEV(B5:D5)</f>
        <v>105.5107674153578</v>
      </c>
      <c r="G5" s="5">
        <f t="shared" ref="G5:G49" si="1">E5*1.5</f>
        <v>2114.6955119389308</v>
      </c>
      <c r="H5" s="5">
        <f t="shared" ref="H5:H49" si="2">F5*1.5</f>
        <v>158.26615112303671</v>
      </c>
    </row>
    <row r="6" spans="1:8">
      <c r="A6" s="10" t="s">
        <v>89</v>
      </c>
      <c r="B6" s="5">
        <v>1346.669226919525</v>
      </c>
      <c r="C6" s="5">
        <v>1472.0403251492694</v>
      </c>
      <c r="D6" s="5">
        <v>1423.8206719839832</v>
      </c>
      <c r="E6" s="5">
        <f t="shared" si="0"/>
        <v>1414.176741350926</v>
      </c>
      <c r="F6" s="5">
        <f t="shared" ref="F6:F7" si="3">STDEV(B6:D6)</f>
        <v>63.239482258905845</v>
      </c>
      <c r="G6" s="5">
        <f t="shared" si="1"/>
        <v>2121.265112026389</v>
      </c>
      <c r="H6" s="5">
        <f t="shared" si="2"/>
        <v>94.859223388358771</v>
      </c>
    </row>
    <row r="7" spans="1:8">
      <c r="A7" s="1" t="s">
        <v>90</v>
      </c>
      <c r="B7" s="3">
        <v>1235.4857120111546</v>
      </c>
      <c r="C7" s="3">
        <v>1189.6310469260436</v>
      </c>
      <c r="D7" s="3">
        <v>1394.980199263714</v>
      </c>
      <c r="E7" s="5">
        <f t="shared" si="0"/>
        <v>1273.3656527336373</v>
      </c>
      <c r="F7" s="5">
        <f t="shared" si="3"/>
        <v>107.78792150934187</v>
      </c>
      <c r="G7" s="5">
        <f t="shared" si="1"/>
        <v>1910.048479100456</v>
      </c>
      <c r="H7" s="5">
        <f t="shared" si="2"/>
        <v>161.68188226401281</v>
      </c>
    </row>
    <row r="8" spans="1:8" ht="11" customHeight="1">
      <c r="A8" s="1" t="s">
        <v>92</v>
      </c>
      <c r="B8" s="3"/>
      <c r="C8" s="3"/>
      <c r="D8" s="3"/>
      <c r="E8" s="5">
        <v>1407.1243206080974</v>
      </c>
      <c r="F8" s="5">
        <v>112.33227705895941</v>
      </c>
      <c r="G8" s="5">
        <f t="shared" si="1"/>
        <v>2110.6864809121462</v>
      </c>
      <c r="H8" s="5">
        <f t="shared" si="2"/>
        <v>168.49841558843912</v>
      </c>
    </row>
    <row r="9" spans="1:8">
      <c r="A9" s="41">
        <v>12</v>
      </c>
      <c r="B9" s="3">
        <v>2001.5132616413662</v>
      </c>
      <c r="C9" s="3">
        <v>1755.5114932036952</v>
      </c>
      <c r="D9" s="3">
        <v>1688.5990121886482</v>
      </c>
      <c r="E9" s="5">
        <v>1815.2079223445699</v>
      </c>
      <c r="F9" s="5">
        <v>164.77736378753016</v>
      </c>
      <c r="G9" s="5">
        <f t="shared" si="1"/>
        <v>2722.8118835168548</v>
      </c>
      <c r="H9" s="5">
        <f t="shared" si="2"/>
        <v>247.16604568129526</v>
      </c>
    </row>
    <row r="10" spans="1:8">
      <c r="A10" s="41">
        <v>18</v>
      </c>
      <c r="B10" s="3">
        <v>1922.792695741311</v>
      </c>
      <c r="C10" s="3">
        <v>1853.9122005787635</v>
      </c>
      <c r="D10" s="3">
        <v>1889.336455233788</v>
      </c>
      <c r="E10" s="5">
        <v>1888.6804505179541</v>
      </c>
      <c r="F10" s="5">
        <v>34.444933010528992</v>
      </c>
      <c r="G10" s="5">
        <f t="shared" si="1"/>
        <v>2833.0206757769311</v>
      </c>
      <c r="H10" s="5">
        <f t="shared" si="2"/>
        <v>51.667399515793491</v>
      </c>
    </row>
    <row r="11" spans="1:8">
      <c r="A11" s="41">
        <v>24</v>
      </c>
      <c r="B11" s="3">
        <v>1957.2186722189117</v>
      </c>
      <c r="C11" s="3">
        <v>1679.1785620366477</v>
      </c>
      <c r="D11" s="3">
        <v>1965.9758410435502</v>
      </c>
      <c r="E11" s="5">
        <v>1867.4576917663699</v>
      </c>
      <c r="F11" s="5">
        <v>163.11328891384653</v>
      </c>
      <c r="G11" s="5">
        <f t="shared" si="1"/>
        <v>2801.1865376495548</v>
      </c>
      <c r="H11" s="5">
        <f t="shared" si="2"/>
        <v>244.6699333707698</v>
      </c>
    </row>
    <row r="12" spans="1:8">
      <c r="A12" s="41">
        <v>30</v>
      </c>
      <c r="B12" s="3">
        <v>2026.217033842205</v>
      </c>
      <c r="C12" s="3">
        <v>1909.5299455230133</v>
      </c>
      <c r="D12" s="3">
        <v>1987.3213377358074</v>
      </c>
      <c r="E12" s="5">
        <v>1974.3561057003419</v>
      </c>
      <c r="F12" s="5">
        <v>59.414157205188076</v>
      </c>
      <c r="G12" s="5">
        <f t="shared" si="1"/>
        <v>2961.534158550513</v>
      </c>
      <c r="H12" s="5">
        <f t="shared" si="2"/>
        <v>89.121235807782114</v>
      </c>
    </row>
    <row r="13" spans="1:8">
      <c r="A13" s="41">
        <v>36</v>
      </c>
      <c r="B13" s="3">
        <v>1898.1077826526041</v>
      </c>
      <c r="C13" s="3">
        <v>1874.0255683848482</v>
      </c>
      <c r="D13" s="3">
        <v>1849.9433541170936</v>
      </c>
      <c r="E13" s="5">
        <v>1874.0255683848488</v>
      </c>
      <c r="F13" s="5">
        <v>24.082214267755262</v>
      </c>
      <c r="G13" s="5">
        <f t="shared" si="1"/>
        <v>2811.0383525772731</v>
      </c>
      <c r="H13" s="5">
        <f t="shared" si="2"/>
        <v>36.123321401632893</v>
      </c>
    </row>
    <row r="14" spans="1:8">
      <c r="A14" s="41">
        <v>42</v>
      </c>
      <c r="B14" s="3">
        <v>1841.1861852924551</v>
      </c>
      <c r="C14" s="3">
        <v>1843.3754774986146</v>
      </c>
      <c r="D14" s="3">
        <v>1880.5934450033278</v>
      </c>
      <c r="E14" s="5">
        <v>1855.0517025981324</v>
      </c>
      <c r="F14" s="5">
        <v>22.146866683822388</v>
      </c>
      <c r="G14" s="5">
        <f t="shared" si="1"/>
        <v>2782.5775538971984</v>
      </c>
      <c r="H14" s="5">
        <f t="shared" si="2"/>
        <v>33.220300025733579</v>
      </c>
    </row>
    <row r="15" spans="1:8">
      <c r="A15" s="41">
        <v>48</v>
      </c>
      <c r="B15" s="3">
        <v>1860.8898151478911</v>
      </c>
      <c r="C15" s="3">
        <v>1928.7578735388377</v>
      </c>
      <c r="D15" s="3">
        <v>1955.0293800127524</v>
      </c>
      <c r="E15" s="5">
        <v>1914.8923562331602</v>
      </c>
      <c r="F15" s="5">
        <v>48.577297638422458</v>
      </c>
      <c r="G15" s="5">
        <f t="shared" si="1"/>
        <v>2872.3385343497403</v>
      </c>
      <c r="H15" s="5">
        <f t="shared" si="2"/>
        <v>72.865946457633683</v>
      </c>
    </row>
    <row r="16" spans="1:8">
      <c r="A16" s="41">
        <v>54</v>
      </c>
      <c r="B16" s="3">
        <v>1825.8611398493383</v>
      </c>
      <c r="C16" s="3">
        <v>2099.5226656192831</v>
      </c>
      <c r="D16" s="3">
        <v>2110.4691266500813</v>
      </c>
      <c r="E16" s="5">
        <v>2011.9509773729008</v>
      </c>
      <c r="F16" s="5">
        <v>161.25144022437178</v>
      </c>
      <c r="G16" s="5">
        <f t="shared" si="1"/>
        <v>3017.9264660593512</v>
      </c>
      <c r="H16" s="5">
        <f t="shared" si="2"/>
        <v>241.87716033655767</v>
      </c>
    </row>
    <row r="17" spans="1:8">
      <c r="A17" s="41">
        <v>60</v>
      </c>
      <c r="B17" s="3">
        <v>2189.2836460718254</v>
      </c>
      <c r="C17" s="3">
        <v>2121.4155876808786</v>
      </c>
      <c r="D17" s="3">
        <v>2095.1440812069636</v>
      </c>
      <c r="E17" s="5">
        <v>2135.2811049865559</v>
      </c>
      <c r="F17" s="5">
        <v>48.577297638422678</v>
      </c>
      <c r="G17" s="5">
        <f t="shared" si="1"/>
        <v>3202.9216574798338</v>
      </c>
      <c r="H17" s="5">
        <f t="shared" si="2"/>
        <v>72.86594645763401</v>
      </c>
    </row>
    <row r="18" spans="1:8">
      <c r="A18" s="41">
        <v>66</v>
      </c>
      <c r="B18" s="3">
        <v>2084.1976201761663</v>
      </c>
      <c r="C18" s="3">
        <v>2042.6010682591345</v>
      </c>
      <c r="D18" s="3">
        <v>2219.9337369580594</v>
      </c>
      <c r="E18" s="5">
        <v>2115.5774751311201</v>
      </c>
      <c r="F18" s="5">
        <v>92.737480662977447</v>
      </c>
      <c r="G18" s="5">
        <f t="shared" si="1"/>
        <v>3173.3662126966801</v>
      </c>
      <c r="H18" s="5">
        <f t="shared" si="2"/>
        <v>139.10622099446618</v>
      </c>
    </row>
    <row r="19" spans="1:8">
      <c r="A19" s="41">
        <v>72</v>
      </c>
      <c r="B19" s="3">
        <v>2009.7828328874982</v>
      </c>
      <c r="C19" s="3">
        <v>1882.314828795046</v>
      </c>
      <c r="D19" s="3">
        <v>1924.1076170220795</v>
      </c>
      <c r="E19" s="5">
        <v>1938.7350929015411</v>
      </c>
      <c r="F19" s="5">
        <v>64.980730257373466</v>
      </c>
      <c r="G19" s="5">
        <f t="shared" si="1"/>
        <v>2908.1026393523116</v>
      </c>
      <c r="H19" s="5">
        <f t="shared" si="2"/>
        <v>97.471095386060199</v>
      </c>
    </row>
    <row r="20" spans="1:8">
      <c r="A20" s="41">
        <v>78</v>
      </c>
      <c r="B20" s="3">
        <v>1463.6668430260288</v>
      </c>
      <c r="C20" s="3">
        <v>1506.5458404925255</v>
      </c>
      <c r="D20" s="3">
        <v>1596.201926104291</v>
      </c>
      <c r="E20" s="5">
        <v>1522.1382032076151</v>
      </c>
      <c r="F20" s="5">
        <v>67.629345649057228</v>
      </c>
      <c r="G20" s="5">
        <f t="shared" si="1"/>
        <v>2283.2073048114225</v>
      </c>
      <c r="H20" s="5">
        <f t="shared" si="2"/>
        <v>101.44401847358584</v>
      </c>
    </row>
    <row r="21" spans="1:8">
      <c r="A21" s="41">
        <v>84</v>
      </c>
      <c r="B21" s="3">
        <v>1681.5937396818504</v>
      </c>
      <c r="C21" s="3">
        <v>1604.3561467129439</v>
      </c>
      <c r="D21" s="3">
        <v>1714.1148314582319</v>
      </c>
      <c r="E21" s="5">
        <v>1666.688239284342</v>
      </c>
      <c r="F21" s="5">
        <v>56.377058062912198</v>
      </c>
      <c r="G21" s="5">
        <f t="shared" si="1"/>
        <v>2500.0323589265131</v>
      </c>
      <c r="H21" s="5">
        <f t="shared" si="2"/>
        <v>84.565587094368297</v>
      </c>
    </row>
    <row r="22" spans="1:8">
      <c r="A22" s="41">
        <v>90</v>
      </c>
      <c r="B22" s="3">
        <v>2533.1738668121357</v>
      </c>
      <c r="C22" s="3">
        <v>2275.5877542674698</v>
      </c>
      <c r="D22" s="3">
        <v>2307.2906604268132</v>
      </c>
      <c r="E22" s="5">
        <v>2372.0174271688065</v>
      </c>
      <c r="F22" s="5">
        <v>140.46286731240608</v>
      </c>
      <c r="G22" s="5">
        <f t="shared" si="1"/>
        <v>3558.0261407532098</v>
      </c>
      <c r="H22" s="5">
        <f t="shared" si="2"/>
        <v>210.69430096860913</v>
      </c>
    </row>
    <row r="23" spans="1:8">
      <c r="A23" s="41">
        <v>96</v>
      </c>
      <c r="B23" s="3">
        <v>2372.0848279272282</v>
      </c>
      <c r="C23" s="3">
        <v>2237.56245267346</v>
      </c>
      <c r="D23" s="3">
        <v>2172.2230132644863</v>
      </c>
      <c r="E23" s="5">
        <v>2260.6234312883912</v>
      </c>
      <c r="F23" s="5">
        <v>101.90703013570646</v>
      </c>
      <c r="G23" s="5">
        <f t="shared" si="1"/>
        <v>3390.9351469325866</v>
      </c>
      <c r="H23" s="5">
        <f t="shared" si="2"/>
        <v>152.8605452035597</v>
      </c>
    </row>
    <row r="24" spans="1:8">
      <c r="A24" s="41">
        <v>102</v>
      </c>
      <c r="B24" s="3">
        <v>1851.1864013634176</v>
      </c>
      <c r="C24" s="3">
        <v>1773.3950091506233</v>
      </c>
      <c r="D24" s="3">
        <v>1886.1925278591752</v>
      </c>
      <c r="E24" s="5">
        <v>1836.9246461244054</v>
      </c>
      <c r="F24" s="5">
        <v>57.735329769341845</v>
      </c>
      <c r="G24" s="5">
        <f t="shared" si="1"/>
        <v>2755.386969186608</v>
      </c>
      <c r="H24" s="5">
        <f t="shared" si="2"/>
        <v>86.602994654012775</v>
      </c>
    </row>
    <row r="25" spans="1:8">
      <c r="A25" s="41">
        <v>108</v>
      </c>
      <c r="B25" s="3">
        <v>1707.2723257697487</v>
      </c>
      <c r="C25" s="3">
        <v>1715.0514649910281</v>
      </c>
      <c r="D25" s="3">
        <v>1664.4870600527115</v>
      </c>
      <c r="E25" s="5">
        <v>1695.6036169378294</v>
      </c>
      <c r="F25" s="5">
        <v>27.226987274478169</v>
      </c>
      <c r="G25" s="5">
        <f t="shared" si="1"/>
        <v>2543.4054254067441</v>
      </c>
      <c r="H25" s="5">
        <f t="shared" si="2"/>
        <v>40.84048091171725</v>
      </c>
    </row>
    <row r="26" spans="1:8">
      <c r="A26" s="41">
        <v>114</v>
      </c>
      <c r="B26" s="3">
        <v>1508.201999115186</v>
      </c>
      <c r="C26" s="3">
        <v>1300.5737651544173</v>
      </c>
      <c r="D26" s="3">
        <v>1483.2866110398936</v>
      </c>
      <c r="E26" s="5">
        <v>1430.6874584364989</v>
      </c>
      <c r="F26" s="5">
        <v>113.36831138092923</v>
      </c>
      <c r="G26" s="5">
        <f t="shared" si="1"/>
        <v>2146.0311876547485</v>
      </c>
      <c r="H26" s="5">
        <f t="shared" si="2"/>
        <v>170.05246707139383</v>
      </c>
    </row>
    <row r="27" spans="1:8">
      <c r="A27" s="41">
        <v>120</v>
      </c>
      <c r="B27" s="3">
        <v>1508.6872615548868</v>
      </c>
      <c r="C27" s="3">
        <v>1456.6100361363779</v>
      </c>
      <c r="D27" s="3">
        <v>1362.0995159324166</v>
      </c>
      <c r="E27" s="5">
        <v>1442.4656045412273</v>
      </c>
      <c r="F27" s="5">
        <v>74.310433322191955</v>
      </c>
      <c r="G27" s="5">
        <f t="shared" si="1"/>
        <v>2163.6984068118409</v>
      </c>
      <c r="H27" s="5">
        <f t="shared" si="2"/>
        <v>111.46564998328793</v>
      </c>
    </row>
    <row r="28" spans="1:8">
      <c r="A28" s="41">
        <v>126</v>
      </c>
      <c r="B28" s="3">
        <v>1323.2076800000623</v>
      </c>
      <c r="C28" s="3">
        <v>1363.0813018132021</v>
      </c>
      <c r="D28" s="3">
        <v>1412.9233290796269</v>
      </c>
      <c r="E28" s="5">
        <v>1366.4041036309638</v>
      </c>
      <c r="F28" s="5">
        <v>44.950029826263588</v>
      </c>
      <c r="G28" s="5">
        <f t="shared" si="1"/>
        <v>2049.6061554464459</v>
      </c>
      <c r="H28" s="5">
        <f t="shared" si="2"/>
        <v>67.425044739395389</v>
      </c>
    </row>
    <row r="29" spans="1:8">
      <c r="A29" s="41">
        <v>132</v>
      </c>
      <c r="B29" s="3">
        <v>1159.2806265737186</v>
      </c>
      <c r="C29" s="3">
        <v>1179.7572747350034</v>
      </c>
      <c r="D29" s="3">
        <v>1192.0432636317746</v>
      </c>
      <c r="E29" s="5">
        <v>1177.0270549801655</v>
      </c>
      <c r="F29" s="5">
        <v>16.551077659226817</v>
      </c>
      <c r="G29" s="5">
        <f t="shared" si="1"/>
        <v>1765.5405824702484</v>
      </c>
      <c r="H29" s="5">
        <f t="shared" si="2"/>
        <v>24.826616488840223</v>
      </c>
    </row>
    <row r="30" spans="1:8">
      <c r="A30" s="41">
        <v>138</v>
      </c>
      <c r="B30" s="3">
        <v>1191.9265260401421</v>
      </c>
      <c r="C30" s="3">
        <v>1141.9296016000112</v>
      </c>
      <c r="D30" s="3">
        <v>1069.9340304062212</v>
      </c>
      <c r="E30" s="5">
        <v>1134.5967193487916</v>
      </c>
      <c r="F30" s="5">
        <v>61.325937574004897</v>
      </c>
      <c r="G30" s="5">
        <f t="shared" si="1"/>
        <v>1701.8950790231875</v>
      </c>
      <c r="H30" s="5">
        <f t="shared" si="2"/>
        <v>91.988906361007338</v>
      </c>
    </row>
    <row r="31" spans="1:8">
      <c r="A31" s="41">
        <v>144</v>
      </c>
      <c r="B31" s="3">
        <v>1006.0957422063115</v>
      </c>
      <c r="C31" s="3">
        <v>1151.4948227354553</v>
      </c>
      <c r="D31" s="3">
        <v>1153.3123112420697</v>
      </c>
      <c r="E31" s="5">
        <v>1103.6342920612788</v>
      </c>
      <c r="F31" s="5">
        <v>84.47575005275408</v>
      </c>
      <c r="G31" s="5">
        <f t="shared" si="1"/>
        <v>1655.4514380919181</v>
      </c>
      <c r="H31" s="5">
        <f t="shared" si="2"/>
        <v>126.71362507913112</v>
      </c>
    </row>
    <row r="32" spans="1:8">
      <c r="A32" s="41">
        <v>150</v>
      </c>
      <c r="B32" s="3">
        <v>1069.3829096248355</v>
      </c>
      <c r="C32" s="3">
        <v>1147.1743018376299</v>
      </c>
      <c r="D32" s="3">
        <v>1213.2969852185056</v>
      </c>
      <c r="E32" s="5">
        <v>1143.2847322269904</v>
      </c>
      <c r="F32" s="5">
        <v>72.035837277789412</v>
      </c>
      <c r="G32" s="5">
        <f t="shared" si="1"/>
        <v>1714.9270983404856</v>
      </c>
      <c r="H32" s="5">
        <f t="shared" si="2"/>
        <v>108.05375591668411</v>
      </c>
    </row>
    <row r="33" spans="1:8">
      <c r="A33" s="41">
        <v>156</v>
      </c>
      <c r="B33" s="5">
        <v>834.99915589597833</v>
      </c>
      <c r="C33" s="5">
        <v>931.39413889654691</v>
      </c>
      <c r="D33" s="5">
        <v>971.08619072031047</v>
      </c>
      <c r="E33" s="5">
        <v>912.49316183761186</v>
      </c>
      <c r="F33" s="5">
        <v>69.984680196143913</v>
      </c>
      <c r="G33" s="5">
        <f t="shared" si="1"/>
        <v>1368.7397427564179</v>
      </c>
      <c r="H33" s="5">
        <f t="shared" si="2"/>
        <v>104.97702029421586</v>
      </c>
    </row>
    <row r="34" spans="1:8">
      <c r="A34" s="41">
        <v>162</v>
      </c>
      <c r="B34" s="3">
        <v>1701.228077172002</v>
      </c>
      <c r="C34" s="3">
        <v>1651.1092168391333</v>
      </c>
      <c r="D34" s="3">
        <v>1550.8714961733954</v>
      </c>
      <c r="E34" s="5">
        <v>1634.4029300615102</v>
      </c>
      <c r="F34" s="5">
        <v>76.55782374009712</v>
      </c>
      <c r="G34" s="5">
        <f t="shared" si="1"/>
        <v>2451.6043950922653</v>
      </c>
      <c r="H34" s="5">
        <f t="shared" si="2"/>
        <v>114.83673561014568</v>
      </c>
    </row>
    <row r="35" spans="1:8">
      <c r="A35" s="41">
        <v>168</v>
      </c>
      <c r="B35" s="3">
        <v>1622.7811653466426</v>
      </c>
      <c r="C35" s="3">
        <v>1516.0062020287914</v>
      </c>
      <c r="D35" s="3">
        <v>1590.0949520860759</v>
      </c>
      <c r="E35" s="5">
        <v>1576.29410648717</v>
      </c>
      <c r="F35" s="5">
        <v>54.708963637741725</v>
      </c>
      <c r="G35" s="5">
        <f t="shared" si="1"/>
        <v>2364.4411597307549</v>
      </c>
      <c r="H35" s="5">
        <f t="shared" si="2"/>
        <v>82.063445456612584</v>
      </c>
    </row>
    <row r="36" spans="1:8" s="15" customFormat="1">
      <c r="A36" s="41">
        <v>174</v>
      </c>
      <c r="B36" s="14">
        <v>1468.8631655090705</v>
      </c>
      <c r="C36" s="14">
        <v>1491.9241441240024</v>
      </c>
      <c r="D36" s="14">
        <v>1522.6721156105777</v>
      </c>
      <c r="E36" s="11">
        <v>1494.4864750812169</v>
      </c>
      <c r="F36" s="11">
        <v>26.995831765429045</v>
      </c>
      <c r="G36" s="5">
        <f t="shared" si="1"/>
        <v>2241.7297126218255</v>
      </c>
      <c r="H36" s="5">
        <f t="shared" si="2"/>
        <v>40.493747648143568</v>
      </c>
    </row>
    <row r="37" spans="1:8">
      <c r="A37" s="41">
        <v>180</v>
      </c>
      <c r="B37" s="3">
        <v>1390.368628108527</v>
      </c>
      <c r="C37" s="3">
        <v>1193.5604866779458</v>
      </c>
      <c r="D37" s="3">
        <v>1368.8427376395571</v>
      </c>
      <c r="E37" s="5">
        <v>1317.5906174753434</v>
      </c>
      <c r="F37" s="5">
        <v>107.95112782799059</v>
      </c>
      <c r="G37" s="5">
        <f t="shared" si="1"/>
        <v>1976.385926213015</v>
      </c>
      <c r="H37" s="5">
        <f t="shared" si="2"/>
        <v>161.92669174198588</v>
      </c>
    </row>
    <row r="38" spans="1:8">
      <c r="A38" s="41">
        <v>186</v>
      </c>
      <c r="B38" s="3">
        <v>1117.258803693768</v>
      </c>
      <c r="C38" s="3">
        <v>1053.8438422469671</v>
      </c>
      <c r="D38" s="3">
        <v>1117.258803693768</v>
      </c>
      <c r="E38" s="5">
        <v>1096.1204832115009</v>
      </c>
      <c r="F38" s="5">
        <v>36.612645061960194</v>
      </c>
      <c r="G38" s="5">
        <f t="shared" si="1"/>
        <v>1644.1807248172513</v>
      </c>
      <c r="H38" s="5">
        <f t="shared" si="2"/>
        <v>54.918967592940291</v>
      </c>
    </row>
    <row r="39" spans="1:8" s="15" customFormat="1">
      <c r="A39" s="41">
        <v>192</v>
      </c>
      <c r="B39" s="14">
        <v>1407.3672225359189</v>
      </c>
      <c r="C39" s="14">
        <v>1418.897711843385</v>
      </c>
      <c r="D39" s="14">
        <v>1403.5237261000971</v>
      </c>
      <c r="E39" s="11">
        <v>1409.9295534931334</v>
      </c>
      <c r="F39" s="11">
        <v>8.0008758495198915</v>
      </c>
      <c r="G39" s="5">
        <f t="shared" si="1"/>
        <v>2114.8943302397001</v>
      </c>
      <c r="H39" s="5">
        <f t="shared" si="2"/>
        <v>12.001313774279836</v>
      </c>
    </row>
    <row r="40" spans="1:8" s="15" customFormat="1">
      <c r="A40" s="41">
        <v>198</v>
      </c>
      <c r="B40" s="14">
        <v>2271.618622286856</v>
      </c>
      <c r="C40" s="14">
        <v>2282.4829115410007</v>
      </c>
      <c r="D40" s="14">
        <v>2635.5723123007065</v>
      </c>
      <c r="E40" s="11">
        <v>2396.557948709521</v>
      </c>
      <c r="F40" s="11">
        <v>207.06377688389625</v>
      </c>
      <c r="G40" s="5">
        <f t="shared" si="1"/>
        <v>3594.8369230642816</v>
      </c>
      <c r="H40" s="5">
        <f t="shared" si="2"/>
        <v>310.59566532584438</v>
      </c>
    </row>
    <row r="41" spans="1:8" s="15" customFormat="1">
      <c r="A41" s="41">
        <v>204</v>
      </c>
      <c r="B41" s="14">
        <v>1258.4578540592179</v>
      </c>
      <c r="C41" s="14">
        <v>1304.6536425419902</v>
      </c>
      <c r="D41" s="14">
        <v>1258.4578540592179</v>
      </c>
      <c r="E41" s="11">
        <v>1273.8564502201421</v>
      </c>
      <c r="F41" s="11">
        <v>26.671150915955593</v>
      </c>
      <c r="G41" s="5">
        <f t="shared" si="1"/>
        <v>1910.7846753302131</v>
      </c>
      <c r="H41" s="5">
        <f t="shared" si="2"/>
        <v>40.00672637393339</v>
      </c>
    </row>
    <row r="42" spans="1:8" s="15" customFormat="1">
      <c r="A42" s="41">
        <v>210</v>
      </c>
      <c r="B42" s="14">
        <v>1507.2981298672898</v>
      </c>
      <c r="C42" s="14">
        <v>1441.9586904583166</v>
      </c>
      <c r="D42" s="14">
        <v>1549.576590661331</v>
      </c>
      <c r="E42" s="11">
        <v>1499.6111369956459</v>
      </c>
      <c r="F42" s="11">
        <v>54.219189458927012</v>
      </c>
      <c r="G42" s="5">
        <f t="shared" si="1"/>
        <v>2249.4167054934687</v>
      </c>
      <c r="H42" s="5">
        <f t="shared" si="2"/>
        <v>81.328784188390514</v>
      </c>
    </row>
    <row r="43" spans="1:8" s="15" customFormat="1">
      <c r="A43" s="41">
        <v>216</v>
      </c>
      <c r="B43" s="14">
        <v>1403.5237261000971</v>
      </c>
      <c r="C43" s="14">
        <v>1568.7940728404408</v>
      </c>
      <c r="D43" s="14">
        <v>1637.9770086852363</v>
      </c>
      <c r="E43" s="11">
        <v>1536.7649358752581</v>
      </c>
      <c r="F43" s="11">
        <v>120.46362372014059</v>
      </c>
      <c r="G43" s="5">
        <f t="shared" si="1"/>
        <v>2305.1474038128872</v>
      </c>
      <c r="H43" s="5">
        <f t="shared" si="2"/>
        <v>180.69543558021087</v>
      </c>
    </row>
    <row r="44" spans="1:8" s="15" customFormat="1">
      <c r="A44" s="41">
        <v>222</v>
      </c>
      <c r="B44" s="14">
        <v>1338.8514959795925</v>
      </c>
      <c r="C44" s="14">
        <v>1651.3569945928448</v>
      </c>
      <c r="D44" s="14">
        <v>1635.3310715870373</v>
      </c>
      <c r="E44" s="11">
        <v>1541.8465207198249</v>
      </c>
      <c r="F44" s="11">
        <v>175.98137004811807</v>
      </c>
      <c r="G44" s="5">
        <f t="shared" si="1"/>
        <v>2312.7697810797372</v>
      </c>
      <c r="H44" s="5">
        <f t="shared" si="2"/>
        <v>263.97205507217711</v>
      </c>
    </row>
    <row r="45" spans="1:8" s="15" customFormat="1">
      <c r="A45" s="41">
        <v>228</v>
      </c>
      <c r="B45" s="14">
        <v>1607.2290371986601</v>
      </c>
      <c r="C45" s="14">
        <v>1614.9160300703045</v>
      </c>
      <c r="D45" s="14">
        <v>1465.0196690732487</v>
      </c>
      <c r="E45" s="11">
        <v>1562.3882454474042</v>
      </c>
      <c r="F45" s="11">
        <v>84.411209052468422</v>
      </c>
      <c r="G45" s="5">
        <f t="shared" si="1"/>
        <v>2343.5823681711063</v>
      </c>
      <c r="H45" s="5">
        <f t="shared" si="2"/>
        <v>126.61681357870263</v>
      </c>
    </row>
    <row r="46" spans="1:8">
      <c r="A46" s="41">
        <v>234</v>
      </c>
      <c r="B46" s="3">
        <v>1230.0053256551182</v>
      </c>
      <c r="C46" s="3">
        <v>1255.6813045800629</v>
      </c>
      <c r="D46" s="3">
        <v>1206.4690116405859</v>
      </c>
      <c r="E46" s="5">
        <v>1230.7185472919223</v>
      </c>
      <c r="F46" s="5">
        <v>24.613897657982363</v>
      </c>
      <c r="G46" s="5">
        <f t="shared" si="1"/>
        <v>1846.0778209378834</v>
      </c>
      <c r="H46" s="5">
        <f t="shared" si="2"/>
        <v>36.920846486973545</v>
      </c>
    </row>
    <row r="47" spans="1:8">
      <c r="A47" s="41">
        <v>240</v>
      </c>
      <c r="B47" s="3">
        <v>1255.6813045800629</v>
      </c>
      <c r="C47" s="3">
        <v>1360.5248851902529</v>
      </c>
      <c r="D47" s="3">
        <v>1334.8489062653089</v>
      </c>
      <c r="E47" s="5">
        <v>1317.0183653452084</v>
      </c>
      <c r="F47" s="5">
        <v>54.648789930966338</v>
      </c>
      <c r="G47" s="5">
        <f t="shared" si="1"/>
        <v>1975.5275480178125</v>
      </c>
      <c r="H47" s="5">
        <f t="shared" si="2"/>
        <v>81.97318489644951</v>
      </c>
    </row>
    <row r="48" spans="1:8">
      <c r="A48" s="41">
        <v>246</v>
      </c>
      <c r="B48" s="3">
        <v>1433.1216887625415</v>
      </c>
      <c r="C48" s="3">
        <v>1420.2898173006872</v>
      </c>
      <c r="D48" s="3">
        <v>1266.3073597584385</v>
      </c>
      <c r="E48" s="5">
        <v>1373.2396219405557</v>
      </c>
      <c r="F48" s="5">
        <v>92.828043999872079</v>
      </c>
      <c r="G48" s="5">
        <f t="shared" si="1"/>
        <v>2059.8594329108337</v>
      </c>
      <c r="H48" s="5">
        <f t="shared" si="2"/>
        <v>139.24206599980812</v>
      </c>
    </row>
    <row r="49" spans="1:8">
      <c r="A49" s="41">
        <v>252</v>
      </c>
      <c r="B49" s="3">
        <v>1549.576590661331</v>
      </c>
      <c r="C49" s="3">
        <v>1522.6721156105777</v>
      </c>
      <c r="D49" s="3">
        <v>1614.9160300703045</v>
      </c>
      <c r="E49" s="5">
        <v>1562.3882454474044</v>
      </c>
      <c r="F49" s="5">
        <v>47.437736165224877</v>
      </c>
      <c r="G49" s="5">
        <f t="shared" si="1"/>
        <v>2343.5823681711067</v>
      </c>
      <c r="H49" s="5">
        <f t="shared" si="2"/>
        <v>71.156604247837322</v>
      </c>
    </row>
  </sheetData>
  <mergeCells count="2">
    <mergeCell ref="B2:F2"/>
    <mergeCell ref="G2:H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2" sqref="A2"/>
    </sheetView>
  </sheetViews>
  <sheetFormatPr baseColWidth="10" defaultRowHeight="12" x14ac:dyDescent="0"/>
  <cols>
    <col min="1" max="1" width="43.5" bestFit="1" customWidth="1"/>
    <col min="2" max="11" width="22" bestFit="1" customWidth="1"/>
  </cols>
  <sheetData>
    <row r="1" spans="1:11" ht="17">
      <c r="A1" s="51" t="s">
        <v>117</v>
      </c>
    </row>
    <row r="4" spans="1:11">
      <c r="A4" s="23"/>
      <c r="B4" s="23" t="s">
        <v>101</v>
      </c>
      <c r="C4" s="23" t="s">
        <v>102</v>
      </c>
      <c r="D4" s="23" t="s">
        <v>103</v>
      </c>
      <c r="E4" s="23" t="s">
        <v>104</v>
      </c>
      <c r="F4" s="23" t="s">
        <v>105</v>
      </c>
      <c r="G4" s="23" t="s">
        <v>106</v>
      </c>
      <c r="H4" s="23" t="s">
        <v>107</v>
      </c>
      <c r="I4" s="23" t="s">
        <v>108</v>
      </c>
      <c r="J4" s="23" t="s">
        <v>109</v>
      </c>
      <c r="K4" s="23" t="s">
        <v>110</v>
      </c>
    </row>
    <row r="5" spans="1:11">
      <c r="A5" s="34" t="s">
        <v>111</v>
      </c>
      <c r="B5" s="34" t="s">
        <v>112</v>
      </c>
      <c r="C5" s="34" t="s">
        <v>112</v>
      </c>
      <c r="D5" s="34" t="s">
        <v>112</v>
      </c>
      <c r="E5" s="34" t="s">
        <v>112</v>
      </c>
      <c r="F5" s="34" t="s">
        <v>112</v>
      </c>
      <c r="G5" s="34" t="s">
        <v>112</v>
      </c>
      <c r="H5" s="34" t="s">
        <v>112</v>
      </c>
      <c r="I5" s="34" t="s">
        <v>112</v>
      </c>
      <c r="J5" s="34" t="s">
        <v>112</v>
      </c>
      <c r="K5" s="34" t="s">
        <v>112</v>
      </c>
    </row>
    <row r="6" spans="1:11">
      <c r="A6" s="1" t="s">
        <v>87</v>
      </c>
      <c r="B6" s="1">
        <v>435.83570522621471</v>
      </c>
      <c r="C6" s="1">
        <v>236.02012423605001</v>
      </c>
      <c r="D6" s="1">
        <v>234.3109824928365</v>
      </c>
      <c r="E6" s="1">
        <v>12417.991420423974</v>
      </c>
      <c r="F6" s="1">
        <v>387.08926868666322</v>
      </c>
      <c r="G6" s="1">
        <v>11654.449362293562</v>
      </c>
      <c r="H6" s="1">
        <v>324.96761038427826</v>
      </c>
      <c r="I6" s="1">
        <v>3494.2512070193061</v>
      </c>
      <c r="J6" s="1">
        <v>241.81035763214371</v>
      </c>
      <c r="K6" s="1">
        <v>1622.9065509617246</v>
      </c>
    </row>
    <row r="7" spans="1:11">
      <c r="A7" s="1" t="s">
        <v>88</v>
      </c>
      <c r="B7" s="1">
        <v>437.90170556134518</v>
      </c>
      <c r="C7" s="1">
        <v>241.19802432719607</v>
      </c>
      <c r="D7" s="1">
        <v>234.22425489146801</v>
      </c>
      <c r="E7" s="1">
        <v>12777.598340405661</v>
      </c>
      <c r="F7" s="1">
        <v>365.35219121272706</v>
      </c>
      <c r="G7" s="1">
        <v>11467.645432775747</v>
      </c>
      <c r="H7" s="1">
        <v>324.83390455535385</v>
      </c>
      <c r="I7" s="1">
        <v>3433.5725566904489</v>
      </c>
      <c r="J7" s="1">
        <v>259.76610390792808</v>
      </c>
      <c r="K7" s="1">
        <v>1767.1274933239956</v>
      </c>
    </row>
    <row r="8" spans="1:11">
      <c r="A8" s="1" t="s">
        <v>89</v>
      </c>
      <c r="B8" s="1">
        <v>347.69753846747562</v>
      </c>
      <c r="C8" s="1">
        <v>106.53848997347637</v>
      </c>
      <c r="D8" s="1">
        <v>136.60654839939548</v>
      </c>
      <c r="E8" s="1">
        <v>5289.2574855474422</v>
      </c>
      <c r="F8" s="1">
        <v>319.49483525518366</v>
      </c>
      <c r="G8" s="1">
        <v>3186.5580433645773</v>
      </c>
      <c r="H8" s="1">
        <v>370.90027376154762</v>
      </c>
      <c r="I8" s="1">
        <v>1049.8614134204618</v>
      </c>
      <c r="J8" s="1">
        <v>87.485171778047146</v>
      </c>
      <c r="K8" s="1">
        <v>2014.9606187560457</v>
      </c>
    </row>
    <row r="9" spans="1:11">
      <c r="A9" s="1" t="s">
        <v>90</v>
      </c>
      <c r="B9" s="1">
        <v>346.61521281991935</v>
      </c>
      <c r="C9" s="1">
        <v>109.29150154914589</v>
      </c>
      <c r="D9" s="1">
        <v>139.80668091197313</v>
      </c>
      <c r="E9" s="1">
        <v>5581.2446629573624</v>
      </c>
      <c r="F9" s="1">
        <v>318.84560748367176</v>
      </c>
      <c r="G9" s="1">
        <v>3303.2436579832374</v>
      </c>
      <c r="H9" s="1">
        <v>377.40713017796094</v>
      </c>
      <c r="I9" s="1">
        <v>1097.3959722796851</v>
      </c>
      <c r="J9" s="1">
        <v>91.933508278288542</v>
      </c>
      <c r="K9" s="1">
        <v>2045.4053110156503</v>
      </c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 t="s">
        <v>113</v>
      </c>
      <c r="B11" s="1">
        <v>436.86870539377992</v>
      </c>
      <c r="C11" s="1">
        <v>238.60907428162304</v>
      </c>
      <c r="D11" s="1">
        <v>234.26761869215227</v>
      </c>
      <c r="E11" s="1">
        <v>12597.794880414818</v>
      </c>
      <c r="F11" s="1">
        <v>376.22072994969517</v>
      </c>
      <c r="G11" s="1">
        <v>11561.047397534654</v>
      </c>
      <c r="H11" s="1">
        <v>324.90075746981609</v>
      </c>
      <c r="I11" s="1">
        <v>3463.9118818548777</v>
      </c>
      <c r="J11" s="1">
        <v>250.78823077003591</v>
      </c>
      <c r="K11" s="1">
        <v>1695.0170221428602</v>
      </c>
    </row>
    <row r="12" spans="1:11">
      <c r="A12" s="1" t="s">
        <v>114</v>
      </c>
      <c r="B12" s="1">
        <v>1.4608828469044337</v>
      </c>
      <c r="C12" s="1">
        <v>3.6613282667558198</v>
      </c>
      <c r="D12" s="1">
        <v>6.1325675043706042E-2</v>
      </c>
      <c r="E12" s="1">
        <v>254.28049168065877</v>
      </c>
      <c r="F12" s="1">
        <v>15.370434884997604</v>
      </c>
      <c r="G12" s="1">
        <v>132.0903253143409</v>
      </c>
      <c r="H12" s="1">
        <v>9.454429831661558E-2</v>
      </c>
      <c r="I12" s="1">
        <v>42.906285120782258</v>
      </c>
      <c r="J12" s="1">
        <v>12.696629952872229</v>
      </c>
      <c r="K12" s="1">
        <v>101.97960633347604</v>
      </c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 t="s">
        <v>115</v>
      </c>
      <c r="B14" s="1">
        <v>347.15637564369752</v>
      </c>
      <c r="C14" s="1">
        <v>107.91499576131113</v>
      </c>
      <c r="D14" s="1">
        <v>138.20661465568429</v>
      </c>
      <c r="E14" s="1">
        <v>5435.2510742524028</v>
      </c>
      <c r="F14" s="1">
        <v>319.17022136942774</v>
      </c>
      <c r="G14" s="1">
        <v>3244.9008506739074</v>
      </c>
      <c r="H14" s="1">
        <v>374.15370196975425</v>
      </c>
      <c r="I14" s="1">
        <v>1073.6286928500735</v>
      </c>
      <c r="J14" s="1">
        <v>89.709340028167844</v>
      </c>
      <c r="K14" s="1">
        <v>2030.1829648858479</v>
      </c>
    </row>
    <row r="15" spans="1:11">
      <c r="A15" s="1" t="s">
        <v>116</v>
      </c>
      <c r="B15" s="1">
        <v>0.76531980483916284</v>
      </c>
      <c r="C15" s="1">
        <v>1.9466731538409783</v>
      </c>
      <c r="D15" s="1">
        <v>2.2628354003392031</v>
      </c>
      <c r="E15" s="1">
        <v>206.46611316607405</v>
      </c>
      <c r="F15" s="1">
        <v>0.45907335977069708</v>
      </c>
      <c r="G15" s="1">
        <v>82.509189363774709</v>
      </c>
      <c r="H15" s="1">
        <v>4.6010422962530519</v>
      </c>
      <c r="I15" s="1">
        <v>33.612008910067914</v>
      </c>
      <c r="J15" s="1">
        <v>3.1454489043203258</v>
      </c>
      <c r="K15" s="1">
        <v>21.527648347904012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Table_S1</vt:lpstr>
      <vt:lpstr>Table_S2</vt:lpstr>
      <vt:lpstr>Table_S3</vt:lpstr>
      <vt:lpstr>Table_S4</vt:lpstr>
      <vt:lpstr>Table_S5</vt:lpstr>
      <vt:lpstr>Table_S6</vt:lpstr>
      <vt:lpstr>Table_S7</vt:lpstr>
      <vt:lpstr>Table_S8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Metabolomics</dc:creator>
  <cp:lastModifiedBy>Matthew Scarborough</cp:lastModifiedBy>
  <cp:lastPrinted>2017-06-12T20:22:34Z</cp:lastPrinted>
  <dcterms:created xsi:type="dcterms:W3CDTF">2017-04-21T15:15:50Z</dcterms:created>
  <dcterms:modified xsi:type="dcterms:W3CDTF">2018-02-05T18:16:54Z</dcterms:modified>
</cp:coreProperties>
</file>